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90" windowWidth="4620" windowHeight="5010" tabRatio="601" activeTab="0"/>
  </bookViews>
  <sheets>
    <sheet name="07A0440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'07A04400'!$A$1:$Q$146</definedName>
    <definedName name="Print_Area_MI" localSheetId="0">'07A04400'!$J$2:$Q$70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<sst xmlns="http://schemas.openxmlformats.org/spreadsheetml/2006/main" count="625" uniqueCount="134">
  <si>
    <t xml:space="preserve"> </t>
  </si>
  <si>
    <t>IRRIGATION</t>
  </si>
  <si>
    <t xml:space="preserve">  Rice</t>
  </si>
  <si>
    <t>Jowar</t>
  </si>
  <si>
    <t>Bajra</t>
  </si>
  <si>
    <t>Maize</t>
  </si>
  <si>
    <t>Ragi</t>
  </si>
  <si>
    <t xml:space="preserve"> Wheat</t>
  </si>
  <si>
    <t>Barley</t>
  </si>
  <si>
    <t xml:space="preserve"> Year/State/</t>
  </si>
  <si>
    <t>Cereals</t>
  </si>
  <si>
    <t>Year/State/</t>
  </si>
  <si>
    <t>Oil</t>
  </si>
  <si>
    <t>Cotton</t>
  </si>
  <si>
    <t>Tobacco</t>
  </si>
  <si>
    <t>Fodder</t>
  </si>
  <si>
    <t>Other</t>
  </si>
  <si>
    <t>Total</t>
  </si>
  <si>
    <t xml:space="preserve"> Union Territory</t>
  </si>
  <si>
    <t>and</t>
  </si>
  <si>
    <t>Union Territory</t>
  </si>
  <si>
    <t>Seeds</t>
  </si>
  <si>
    <t>Crops</t>
  </si>
  <si>
    <t>Non-</t>
  </si>
  <si>
    <t xml:space="preserve"> irrigated</t>
  </si>
  <si>
    <t>Millets</t>
  </si>
  <si>
    <t>Food</t>
  </si>
  <si>
    <t>Area</t>
  </si>
  <si>
    <t xml:space="preserve">   1</t>
  </si>
  <si>
    <t xml:space="preserve"> 1990-91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</si>
  <si>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</si>
  <si>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</si>
  <si>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</si>
  <si>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</si>
  <si>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</si>
  <si>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</si>
  <si>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</si>
  <si>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     </t>
  </si>
  <si>
    <t xml:space="preserve">   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</si>
  <si>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</si>
  <si>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</si>
  <si>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</si>
  <si>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</si>
  <si>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</si>
  <si>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</si>
  <si>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Pondicherry</t>
  </si>
  <si>
    <t>Pulses</t>
  </si>
  <si>
    <t>Sugar-</t>
  </si>
  <si>
    <t>Condi-</t>
  </si>
  <si>
    <t>Fruits/</t>
  </si>
  <si>
    <t xml:space="preserve"> Other</t>
  </si>
  <si>
    <t>cane</t>
  </si>
  <si>
    <t>ments</t>
  </si>
  <si>
    <t>Vegeta-</t>
  </si>
  <si>
    <t xml:space="preserve"> Food-</t>
  </si>
  <si>
    <t>Food-</t>
  </si>
  <si>
    <t>Grains</t>
  </si>
  <si>
    <t xml:space="preserve"> bles incl</t>
  </si>
  <si>
    <t xml:space="preserve"> Crops</t>
  </si>
  <si>
    <t>Spices</t>
  </si>
  <si>
    <t xml:space="preserve"> Root crops</t>
  </si>
  <si>
    <t xml:space="preserve">       1</t>
  </si>
  <si>
    <t xml:space="preserve">     </t>
  </si>
  <si>
    <t>('000 hectare)</t>
  </si>
  <si>
    <t xml:space="preserve">Other </t>
  </si>
  <si>
    <t xml:space="preserve"> 1996-97 </t>
  </si>
  <si>
    <t xml:space="preserve"> 1996-97</t>
  </si>
  <si>
    <t xml:space="preserve"> 1997-98 </t>
  </si>
  <si>
    <t>146</t>
  </si>
  <si>
    <t xml:space="preserve"> 1998-99 </t>
  </si>
  <si>
    <t xml:space="preserve"> Orissa </t>
  </si>
  <si>
    <t xml:space="preserve"> Madhya Pradesh</t>
  </si>
  <si>
    <t xml:space="preserve"> Meghalaya </t>
  </si>
  <si>
    <t xml:space="preserve"> D. &amp; N. Haveli </t>
  </si>
  <si>
    <t>Chhattisgarh</t>
  </si>
  <si>
    <t xml:space="preserve"> Nagaland</t>
  </si>
  <si>
    <t xml:space="preserve">        Source: Directorate of Economics and Statistics,Ministry of Agriculture.</t>
  </si>
  <si>
    <t xml:space="preserve"> Assam **</t>
  </si>
  <si>
    <t xml:space="preserve"> ArunachalPradesh **</t>
  </si>
  <si>
    <t xml:space="preserve"> Gujarat **</t>
  </si>
  <si>
    <t xml:space="preserve"> Himachal Pradesh **</t>
  </si>
  <si>
    <t xml:space="preserve"> Jharkhand **</t>
  </si>
  <si>
    <t xml:space="preserve"> Maharashtra **</t>
  </si>
  <si>
    <t xml:space="preserve"> Manipur </t>
  </si>
  <si>
    <t xml:space="preserve"> Punjab **</t>
  </si>
  <si>
    <t xml:space="preserve"> Sikkim **</t>
  </si>
  <si>
    <t xml:space="preserve"> Tripura **</t>
  </si>
  <si>
    <t xml:space="preserve"> Uttar Pradesh **</t>
  </si>
  <si>
    <t xml:space="preserve"> West Bengal **</t>
  </si>
  <si>
    <t xml:space="preserve"> A. &amp; N. Islands **</t>
  </si>
  <si>
    <t xml:space="preserve"> Chandhigarh **</t>
  </si>
  <si>
    <t xml:space="preserve"> Daman and Diu **</t>
  </si>
  <si>
    <t xml:space="preserve"> Lakshadweep **</t>
  </si>
  <si>
    <t>19469</t>
  </si>
  <si>
    <t>794</t>
  </si>
  <si>
    <t>548</t>
  </si>
  <si>
    <t>1162</t>
  </si>
  <si>
    <t>19511</t>
  </si>
  <si>
    <t>530</t>
  </si>
  <si>
    <t xml:space="preserve"> 1999-00</t>
  </si>
  <si>
    <t xml:space="preserve"> Uttarakhand **</t>
  </si>
  <si>
    <t xml:space="preserve"> Bihar **</t>
  </si>
  <si>
    <t xml:space="preserve"> Uttarakhand**</t>
  </si>
  <si>
    <t xml:space="preserve"> Chandhigarh** </t>
  </si>
  <si>
    <t>Bihar **</t>
  </si>
  <si>
    <t xml:space="preserve"> Bihar** </t>
  </si>
  <si>
    <t>Notes:-  Total may not tally due to rounding off of the figures.</t>
  </si>
  <si>
    <t xml:space="preserve"> 2005-06</t>
  </si>
  <si>
    <t xml:space="preserve"> 2005-06 </t>
  </si>
  <si>
    <t xml:space="preserve"> Jammu &amp; Kashmir**</t>
  </si>
  <si>
    <t>2005-06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</si>
  <si>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</si>
  <si>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</si>
  <si>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</si>
  <si>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</si>
  <si>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</si>
  <si>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>23272</t>
  </si>
  <si>
    <t>560</t>
  </si>
  <si>
    <t>1326</t>
  </si>
  <si>
    <t>22576</t>
  </si>
  <si>
    <t>465</t>
  </si>
  <si>
    <t>52</t>
  </si>
  <si>
    <t>122</t>
  </si>
  <si>
    <t xml:space="preserve"> Manipur **</t>
  </si>
  <si>
    <t xml:space="preserve"> Orissa **</t>
  </si>
  <si>
    <t xml:space="preserve"> D. &amp; N. Haveli **</t>
  </si>
  <si>
    <t>212</t>
  </si>
  <si>
    <t xml:space="preserve">received from the States/UTs or the same from Agriculture Census.   </t>
  </si>
  <si>
    <t xml:space="preserve">**  The figures related to irrigated area are based on either the data for the latest available year, </t>
  </si>
  <si>
    <t xml:space="preserve"> received from the States/UTs or the same from Agriculture Census.   </t>
  </si>
  <si>
    <t>**  The figures related to irrigated area are estimates based on either the data for the latest available year,</t>
  </si>
  <si>
    <t>Table 8.2(B)- GROSS AREA UNDER IRRIGATION BY CROPS</t>
  </si>
  <si>
    <t>Table 8.2(B)- GROSS AREA UNDER IRRIGATION BY CROPS - Concld.</t>
  </si>
  <si>
    <t>Table 8.2(B)- GROSS AREA UNDER IRRIGATION BY CROPS - Contd.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</si>
</sst>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"/>
    <numFmt numFmtId="166" formatCode="0.0"/>
  </numFmts>
  <fonts count="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37" fontId="3" fillId="0" borderId="1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left"/>
      <protection/>
    </xf>
    <xf numFmtId="49" fontId="3" fillId="0" borderId="1" xfId="0" applyNumberFormat="1" applyFont="1" applyBorder="1" applyAlignment="1" applyProtection="1">
      <alignment horizontal="right"/>
      <protection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2" fillId="0" borderId="1" xfId="0" applyFont="1" applyBorder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0" fontId="2" fillId="0" borderId="0" xfId="0" applyFont="1" applyAlignment="1" applyProtection="1" quotePrefix="1">
      <alignment horizontal="right"/>
      <protection/>
    </xf>
    <xf numFmtId="1" fontId="2" fillId="0" borderId="0" xfId="0" applyNumberFormat="1" applyFont="1" applyAlignment="1" applyProtection="1" quotePrefix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1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left"/>
    </xf>
    <xf numFmtId="37" fontId="2" fillId="0" borderId="1" xfId="0" applyNumberFormat="1" applyFont="1" applyBorder="1" applyAlignment="1" applyProtection="1">
      <alignment horizontal="fill"/>
      <protection/>
    </xf>
    <xf numFmtId="1" fontId="2" fillId="0" borderId="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145"/>
  <sheetViews>
    <sheetView showGridLines="0" tabSelected="1" view="pageBreakPreview" zoomScale="85" zoomScaleSheetLayoutView="85" workbookViewId="0" topLeftCell="A1">
      <selection activeCell="F32" sqref="F32"/>
    </sheetView>
  </sheetViews>
  <sheetFormatPr defaultColWidth="9.625" defaultRowHeight="12.75"/>
  <cols>
    <col min="1" max="1" width="16.875" style="2" customWidth="1"/>
    <col min="2" max="2" width="6.25390625" style="2" customWidth="1"/>
    <col min="3" max="3" width="7.00390625" style="2" customWidth="1"/>
    <col min="4" max="4" width="6.75390625" style="2" customWidth="1"/>
    <col min="5" max="5" width="8.125" style="2" customWidth="1"/>
    <col min="6" max="6" width="7.25390625" style="2" customWidth="1"/>
    <col min="7" max="7" width="9.625" style="2" customWidth="1"/>
    <col min="8" max="8" width="8.875" style="2" customWidth="1"/>
    <col min="9" max="9" width="7.625" style="2" customWidth="1"/>
    <col min="10" max="10" width="16.00390625" style="2" customWidth="1"/>
    <col min="11" max="11" width="10.375" style="2" customWidth="1"/>
    <col min="12" max="12" width="10.125" style="2" customWidth="1"/>
    <col min="13" max="13" width="9.00390625" style="2" customWidth="1"/>
    <col min="14" max="14" width="10.00390625" style="2" customWidth="1"/>
    <col min="15" max="15" width="9.625" style="2" customWidth="1"/>
    <col min="16" max="16" width="10.25390625" style="2" customWidth="1"/>
    <col min="17" max="17" width="9.25390625" style="2" customWidth="1"/>
    <col min="18" max="18" width="10.625" style="2" customWidth="1"/>
    <col min="19" max="19" width="6.625" style="2" customWidth="1"/>
    <col min="20" max="27" width="9.625" style="2" customWidth="1"/>
    <col min="28" max="28" width="50.625" style="2" customWidth="1"/>
    <col min="29" max="29" width="9.625" style="2" customWidth="1"/>
    <col min="30" max="30" width="50.625" style="2" customWidth="1"/>
    <col min="31" max="16384" width="9.625" style="2" customWidth="1"/>
  </cols>
  <sheetData>
    <row r="1" spans="1:17" ht="12.75">
      <c r="A1" s="1"/>
      <c r="I1" s="3">
        <v>141</v>
      </c>
      <c r="J1" s="1"/>
      <c r="Q1" s="2">
        <v>143</v>
      </c>
    </row>
    <row r="2" spans="1:17" ht="12.7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4" t="s">
        <v>1</v>
      </c>
      <c r="K2" s="46"/>
      <c r="L2" s="46"/>
      <c r="M2" s="46"/>
      <c r="N2" s="46"/>
      <c r="O2" s="46"/>
      <c r="P2" s="46"/>
      <c r="Q2" s="46"/>
    </row>
    <row r="4" spans="1:17" ht="12.75">
      <c r="A4" s="44" t="s">
        <v>131</v>
      </c>
      <c r="B4" s="46"/>
      <c r="C4" s="46"/>
      <c r="D4" s="46"/>
      <c r="E4" s="46"/>
      <c r="F4" s="46"/>
      <c r="G4" s="46"/>
      <c r="H4" s="46"/>
      <c r="I4" s="46"/>
      <c r="J4" s="44" t="s">
        <v>132</v>
      </c>
      <c r="K4" s="46"/>
      <c r="L4" s="46"/>
      <c r="M4" s="46"/>
      <c r="N4" s="46"/>
      <c r="O4" s="46"/>
      <c r="P4" s="46"/>
      <c r="Q4" s="46"/>
    </row>
    <row r="5" spans="1:18" ht="12.75">
      <c r="A5" s="45" t="s">
        <v>63</v>
      </c>
      <c r="B5" s="47"/>
      <c r="C5" s="47"/>
      <c r="D5" s="47"/>
      <c r="E5" s="47"/>
      <c r="F5" s="47"/>
      <c r="G5" s="47"/>
      <c r="H5" s="47"/>
      <c r="I5" s="47"/>
      <c r="J5" s="47" t="s">
        <v>63</v>
      </c>
      <c r="K5" s="47"/>
      <c r="L5" s="47"/>
      <c r="M5" s="47"/>
      <c r="N5" s="47"/>
      <c r="O5" s="47"/>
      <c r="P5" s="47"/>
      <c r="Q5" s="47"/>
      <c r="R5" s="6"/>
    </row>
    <row r="6" spans="1:18" ht="12.75">
      <c r="A6" s="7"/>
      <c r="B6" s="8"/>
      <c r="C6" s="9"/>
      <c r="D6" s="9"/>
      <c r="E6" s="9"/>
      <c r="F6" s="9"/>
      <c r="G6" s="8"/>
      <c r="H6" s="10"/>
      <c r="I6" s="10"/>
      <c r="J6" s="7"/>
      <c r="K6" s="8"/>
      <c r="L6" s="9"/>
      <c r="M6" s="9"/>
      <c r="N6" s="9"/>
      <c r="O6" s="9"/>
      <c r="P6" s="10"/>
      <c r="Q6" s="10"/>
      <c r="R6" s="11" t="s">
        <v>0</v>
      </c>
    </row>
    <row r="7" spans="1:18" ht="12.75">
      <c r="A7" s="12"/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64</v>
      </c>
      <c r="J7" s="12"/>
      <c r="K7" s="14" t="s">
        <v>0</v>
      </c>
      <c r="L7" s="14" t="s">
        <v>0</v>
      </c>
      <c r="M7" s="14" t="s">
        <v>0</v>
      </c>
      <c r="N7" s="12"/>
      <c r="O7" s="12"/>
      <c r="P7" s="12"/>
      <c r="Q7" s="12"/>
      <c r="R7" s="15" t="s">
        <v>0</v>
      </c>
    </row>
    <row r="8" spans="1:17" ht="12.75">
      <c r="A8" s="14" t="s">
        <v>9</v>
      </c>
      <c r="B8" s="13"/>
      <c r="C8" s="16"/>
      <c r="D8" s="16"/>
      <c r="E8" s="16"/>
      <c r="F8" s="16"/>
      <c r="G8" s="16"/>
      <c r="H8" s="13"/>
      <c r="I8" s="13" t="s">
        <v>10</v>
      </c>
      <c r="J8" s="14" t="s">
        <v>11</v>
      </c>
      <c r="K8" s="17" t="s">
        <v>12</v>
      </c>
      <c r="L8" s="17" t="s">
        <v>13</v>
      </c>
      <c r="M8" s="17" t="s">
        <v>14</v>
      </c>
      <c r="N8" s="17" t="s">
        <v>15</v>
      </c>
      <c r="O8" s="17" t="s">
        <v>16</v>
      </c>
      <c r="P8" s="4" t="s">
        <v>17</v>
      </c>
      <c r="Q8" s="4" t="s">
        <v>17</v>
      </c>
    </row>
    <row r="9" spans="1:17" ht="12.75">
      <c r="A9" s="14" t="s">
        <v>18</v>
      </c>
      <c r="B9" s="16"/>
      <c r="C9" s="16"/>
      <c r="D9" s="16"/>
      <c r="E9" s="16"/>
      <c r="F9" s="16"/>
      <c r="G9" s="16"/>
      <c r="H9" s="16"/>
      <c r="I9" s="13" t="s">
        <v>19</v>
      </c>
      <c r="J9" s="14" t="s">
        <v>20</v>
      </c>
      <c r="K9" s="17" t="s">
        <v>21</v>
      </c>
      <c r="L9" s="12"/>
      <c r="M9" s="12"/>
      <c r="N9" s="17" t="s">
        <v>22</v>
      </c>
      <c r="O9" s="17" t="s">
        <v>23</v>
      </c>
      <c r="P9" s="17" t="s">
        <v>23</v>
      </c>
      <c r="Q9" s="17" t="s">
        <v>24</v>
      </c>
    </row>
    <row r="10" spans="1:18" ht="12.75">
      <c r="A10" s="12"/>
      <c r="B10" s="16"/>
      <c r="C10" s="16"/>
      <c r="D10" s="16"/>
      <c r="E10" s="16"/>
      <c r="F10" s="16"/>
      <c r="G10" s="16"/>
      <c r="H10" s="16"/>
      <c r="I10" s="13" t="s">
        <v>25</v>
      </c>
      <c r="J10" s="12"/>
      <c r="K10" s="12"/>
      <c r="L10" s="12"/>
      <c r="M10" s="12"/>
      <c r="N10" s="18" t="s">
        <v>0</v>
      </c>
      <c r="O10" s="17" t="s">
        <v>26</v>
      </c>
      <c r="P10" s="17" t="s">
        <v>26</v>
      </c>
      <c r="Q10" s="17" t="s">
        <v>27</v>
      </c>
      <c r="R10" s="6"/>
    </row>
    <row r="11" spans="1:17" ht="12.75">
      <c r="A11" s="7"/>
      <c r="B11" s="19"/>
      <c r="C11" s="20"/>
      <c r="D11" s="20"/>
      <c r="E11" s="20"/>
      <c r="F11" s="20"/>
      <c r="G11" s="19"/>
      <c r="H11" s="19"/>
      <c r="I11" s="19"/>
      <c r="J11" s="9"/>
      <c r="K11" s="9"/>
      <c r="L11" s="9"/>
      <c r="M11" s="9"/>
      <c r="N11" s="7" t="s">
        <v>0</v>
      </c>
      <c r="O11" s="21" t="s">
        <v>22</v>
      </c>
      <c r="P11" s="21" t="s">
        <v>22</v>
      </c>
      <c r="Q11" s="9"/>
    </row>
    <row r="12" spans="1:18" ht="12.75">
      <c r="A12" s="14" t="s">
        <v>28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4" t="s">
        <v>28</v>
      </c>
      <c r="K12" s="22">
        <v>18</v>
      </c>
      <c r="L12" s="22">
        <v>19</v>
      </c>
      <c r="M12" s="22">
        <v>20</v>
      </c>
      <c r="N12" s="22">
        <v>21</v>
      </c>
      <c r="O12" s="22">
        <v>22</v>
      </c>
      <c r="P12" s="23">
        <v>23</v>
      </c>
      <c r="Q12" s="23">
        <v>24</v>
      </c>
      <c r="R12" s="6"/>
    </row>
    <row r="13" spans="1:18" ht="12.75">
      <c r="A13" s="7"/>
      <c r="B13" s="19"/>
      <c r="C13" s="20"/>
      <c r="D13" s="20"/>
      <c r="E13" s="20"/>
      <c r="F13" s="20"/>
      <c r="G13" s="19"/>
      <c r="H13" s="19"/>
      <c r="I13" s="19"/>
      <c r="J13" s="24"/>
      <c r="K13" s="24"/>
      <c r="L13" s="24"/>
      <c r="M13" s="24"/>
      <c r="N13" s="24"/>
      <c r="O13" s="24"/>
      <c r="P13" s="24"/>
      <c r="Q13" s="24"/>
      <c r="R13" s="11" t="s">
        <v>0</v>
      </c>
    </row>
    <row r="14" spans="1:18" ht="12.75">
      <c r="A14" s="15" t="s">
        <v>29</v>
      </c>
      <c r="B14" s="25" t="s">
        <v>93</v>
      </c>
      <c r="C14" s="25" t="s">
        <v>94</v>
      </c>
      <c r="D14" s="25" t="s">
        <v>95</v>
      </c>
      <c r="E14" s="25" t="s">
        <v>96</v>
      </c>
      <c r="F14" s="25" t="s">
        <v>126</v>
      </c>
      <c r="G14" s="25" t="s">
        <v>97</v>
      </c>
      <c r="H14" s="25" t="s">
        <v>98</v>
      </c>
      <c r="I14" s="25">
        <v>32</v>
      </c>
      <c r="J14" s="15" t="s">
        <v>29</v>
      </c>
      <c r="K14" s="26">
        <v>5761</v>
      </c>
      <c r="L14" s="26">
        <v>2487</v>
      </c>
      <c r="M14" s="26">
        <v>190</v>
      </c>
      <c r="N14" s="26">
        <v>1993</v>
      </c>
      <c r="O14" s="26">
        <v>639</v>
      </c>
      <c r="P14" s="26">
        <v>11070</v>
      </c>
      <c r="Q14" s="26">
        <v>63204</v>
      </c>
      <c r="R14" s="11" t="s">
        <v>0</v>
      </c>
    </row>
    <row r="15" spans="1:17" ht="12.75">
      <c r="A15" s="15" t="s">
        <v>66</v>
      </c>
      <c r="B15" s="25" t="s">
        <v>116</v>
      </c>
      <c r="C15" s="25" t="s">
        <v>94</v>
      </c>
      <c r="D15" s="25" t="s">
        <v>117</v>
      </c>
      <c r="E15" s="25" t="s">
        <v>118</v>
      </c>
      <c r="F15" s="25" t="s">
        <v>68</v>
      </c>
      <c r="G15" s="25" t="s">
        <v>119</v>
      </c>
      <c r="H15" s="25" t="s">
        <v>120</v>
      </c>
      <c r="I15" s="25" t="s">
        <v>121</v>
      </c>
      <c r="J15" s="15" t="s">
        <v>66</v>
      </c>
      <c r="K15" s="26">
        <v>7335</v>
      </c>
      <c r="L15" s="26">
        <v>3312</v>
      </c>
      <c r="M15" s="26">
        <v>210</v>
      </c>
      <c r="N15" s="26">
        <v>2110</v>
      </c>
      <c r="O15" s="26">
        <v>1649</v>
      </c>
      <c r="P15" s="26">
        <v>14616</v>
      </c>
      <c r="Q15" s="26">
        <v>76025</v>
      </c>
    </row>
    <row r="16" spans="1:17" ht="12.75">
      <c r="A16" s="15" t="s">
        <v>67</v>
      </c>
      <c r="B16" s="27">
        <v>23221</v>
      </c>
      <c r="C16" s="27">
        <v>796</v>
      </c>
      <c r="D16" s="27">
        <v>595</v>
      </c>
      <c r="E16" s="27">
        <v>1327</v>
      </c>
      <c r="F16" s="27">
        <v>128</v>
      </c>
      <c r="G16" s="27">
        <v>23084</v>
      </c>
      <c r="H16" s="27">
        <v>502</v>
      </c>
      <c r="I16" s="25" t="s">
        <v>122</v>
      </c>
      <c r="J16" s="15" t="s">
        <v>67</v>
      </c>
      <c r="K16" s="26">
        <v>6734</v>
      </c>
      <c r="L16" s="26">
        <v>3299</v>
      </c>
      <c r="M16" s="26">
        <v>205</v>
      </c>
      <c r="N16" s="26">
        <v>2052</v>
      </c>
      <c r="O16" s="26">
        <v>1590</v>
      </c>
      <c r="P16" s="26">
        <v>13880</v>
      </c>
      <c r="Q16" s="26">
        <v>75423</v>
      </c>
    </row>
    <row r="17" spans="1:17" ht="12.75">
      <c r="A17" s="15" t="s">
        <v>69</v>
      </c>
      <c r="B17" s="27">
        <v>24759</v>
      </c>
      <c r="C17" s="27">
        <v>800</v>
      </c>
      <c r="D17" s="27">
        <v>663</v>
      </c>
      <c r="E17" s="27">
        <v>1373</v>
      </c>
      <c r="F17" s="27">
        <v>144</v>
      </c>
      <c r="G17" s="27">
        <v>23785</v>
      </c>
      <c r="H17" s="27">
        <v>474</v>
      </c>
      <c r="I17" s="27">
        <v>18</v>
      </c>
      <c r="J17" s="15" t="s">
        <v>69</v>
      </c>
      <c r="K17" s="26">
        <v>6581</v>
      </c>
      <c r="L17" s="26">
        <v>3191</v>
      </c>
      <c r="M17" s="26">
        <v>217</v>
      </c>
      <c r="N17" s="26">
        <v>2241</v>
      </c>
      <c r="O17" s="26">
        <v>1597</v>
      </c>
      <c r="P17" s="26">
        <v>13827</v>
      </c>
      <c r="Q17" s="26">
        <v>78373</v>
      </c>
    </row>
    <row r="18" spans="1:17" ht="12.75">
      <c r="A18" s="15" t="s">
        <v>99</v>
      </c>
      <c r="B18" s="27">
        <v>24953</v>
      </c>
      <c r="C18" s="27">
        <v>817</v>
      </c>
      <c r="D18" s="27">
        <v>739</v>
      </c>
      <c r="E18" s="27">
        <v>1468</v>
      </c>
      <c r="F18" s="27">
        <v>135</v>
      </c>
      <c r="G18" s="27">
        <v>24121</v>
      </c>
      <c r="H18" s="27">
        <v>454</v>
      </c>
      <c r="I18" s="27">
        <v>20</v>
      </c>
      <c r="J18" s="15" t="s">
        <v>99</v>
      </c>
      <c r="K18" s="26">
        <v>6486</v>
      </c>
      <c r="L18" s="26">
        <v>2878</v>
      </c>
      <c r="M18" s="26">
        <v>219</v>
      </c>
      <c r="N18" s="26">
        <v>2291</v>
      </c>
      <c r="O18" s="26">
        <v>1589</v>
      </c>
      <c r="P18" s="26">
        <v>13463</v>
      </c>
      <c r="Q18" s="26">
        <v>78794</v>
      </c>
    </row>
    <row r="19" spans="1:17" ht="12.75">
      <c r="A19" s="15" t="s">
        <v>111</v>
      </c>
      <c r="B19" s="27">
        <v>24589</v>
      </c>
      <c r="C19" s="27">
        <v>825</v>
      </c>
      <c r="D19" s="27">
        <v>783</v>
      </c>
      <c r="E19" s="27">
        <v>1480</v>
      </c>
      <c r="F19" s="27">
        <v>129</v>
      </c>
      <c r="G19" s="27">
        <v>22724</v>
      </c>
      <c r="H19" s="27">
        <v>529</v>
      </c>
      <c r="I19" s="27">
        <v>19</v>
      </c>
      <c r="J19" s="15" t="s">
        <v>111</v>
      </c>
      <c r="K19" s="26">
        <v>5468</v>
      </c>
      <c r="L19" s="26">
        <v>2765</v>
      </c>
      <c r="M19" s="26">
        <v>163</v>
      </c>
      <c r="N19" s="26">
        <v>2401</v>
      </c>
      <c r="O19" s="26">
        <v>1713</v>
      </c>
      <c r="P19" s="26">
        <v>12510</v>
      </c>
      <c r="Q19" s="26">
        <v>76574</v>
      </c>
    </row>
    <row r="20" spans="1:17" ht="12.75">
      <c r="A20" s="15" t="s">
        <v>112</v>
      </c>
      <c r="B20" s="28">
        <v>24386</v>
      </c>
      <c r="C20" s="28">
        <v>787</v>
      </c>
      <c r="D20" s="28">
        <v>640</v>
      </c>
      <c r="E20" s="28">
        <v>1374</v>
      </c>
      <c r="F20" s="28">
        <v>133</v>
      </c>
      <c r="G20" s="28">
        <v>23239</v>
      </c>
      <c r="H20" s="28">
        <v>441</v>
      </c>
      <c r="I20" s="27">
        <v>14</v>
      </c>
      <c r="J20" s="15" t="s">
        <v>112</v>
      </c>
      <c r="K20" s="2">
        <v>5964</v>
      </c>
      <c r="L20" s="2">
        <v>3088</v>
      </c>
      <c r="M20" s="2">
        <v>172</v>
      </c>
      <c r="N20" s="2">
        <v>2551</v>
      </c>
      <c r="O20" s="2">
        <v>1670</v>
      </c>
      <c r="P20" s="2">
        <v>13445</v>
      </c>
      <c r="Q20" s="29">
        <v>78732</v>
      </c>
    </row>
    <row r="21" spans="1:17" ht="12.75">
      <c r="A21" s="15" t="s">
        <v>113</v>
      </c>
      <c r="B21" s="2">
        <v>21261</v>
      </c>
      <c r="C21" s="2">
        <v>768</v>
      </c>
      <c r="D21" s="2">
        <v>765</v>
      </c>
      <c r="E21" s="2">
        <v>1358</v>
      </c>
      <c r="F21" s="2">
        <v>134</v>
      </c>
      <c r="G21" s="2">
        <v>22392</v>
      </c>
      <c r="H21" s="2">
        <v>453</v>
      </c>
      <c r="I21" s="28">
        <v>16</v>
      </c>
      <c r="J21" s="15" t="s">
        <v>113</v>
      </c>
      <c r="K21" s="2">
        <v>5421</v>
      </c>
      <c r="L21" s="2">
        <v>2567</v>
      </c>
      <c r="M21" s="2">
        <v>185</v>
      </c>
      <c r="N21" s="2">
        <v>2542</v>
      </c>
      <c r="O21" s="2">
        <v>1672</v>
      </c>
      <c r="P21" s="2">
        <v>12388</v>
      </c>
      <c r="Q21" s="2">
        <v>73545</v>
      </c>
    </row>
    <row r="22" spans="1:17" ht="12.75">
      <c r="A22" s="15" t="s">
        <v>114</v>
      </c>
      <c r="B22" s="28">
        <v>22457</v>
      </c>
      <c r="C22" s="28">
        <v>735</v>
      </c>
      <c r="D22" s="28">
        <v>684</v>
      </c>
      <c r="E22" s="28">
        <v>1380</v>
      </c>
      <c r="F22" s="28">
        <v>114</v>
      </c>
      <c r="G22" s="28">
        <v>23991</v>
      </c>
      <c r="H22" s="28">
        <v>441</v>
      </c>
      <c r="I22" s="2">
        <v>14</v>
      </c>
      <c r="J22" s="15" t="s">
        <v>114</v>
      </c>
      <c r="K22" s="28">
        <v>6405</v>
      </c>
      <c r="L22" s="28">
        <v>2601</v>
      </c>
      <c r="M22" s="28">
        <v>224</v>
      </c>
      <c r="N22" s="28">
        <v>2750</v>
      </c>
      <c r="O22" s="28">
        <v>1689</v>
      </c>
      <c r="P22" s="28">
        <v>13668</v>
      </c>
      <c r="Q22" s="28">
        <v>77998</v>
      </c>
    </row>
    <row r="23" spans="1:17" ht="12.75">
      <c r="A23" s="15" t="s">
        <v>115</v>
      </c>
      <c r="B23" s="28">
        <v>22963</v>
      </c>
      <c r="C23" s="28">
        <v>815</v>
      </c>
      <c r="D23" s="28">
        <v>759</v>
      </c>
      <c r="E23" s="28">
        <v>1523</v>
      </c>
      <c r="F23" s="28">
        <v>103</v>
      </c>
      <c r="G23" s="28">
        <v>23686</v>
      </c>
      <c r="H23" s="28">
        <v>402</v>
      </c>
      <c r="I23" s="28">
        <v>13</v>
      </c>
      <c r="J23" s="15" t="s">
        <v>115</v>
      </c>
      <c r="K23" s="28">
        <v>8121</v>
      </c>
      <c r="L23" s="28">
        <v>3054</v>
      </c>
      <c r="M23" s="28">
        <v>156</v>
      </c>
      <c r="N23" s="28">
        <v>2551</v>
      </c>
      <c r="O23" s="28">
        <v>1668</v>
      </c>
      <c r="P23" s="28">
        <v>15550</v>
      </c>
      <c r="Q23" s="28">
        <v>79997</v>
      </c>
    </row>
    <row r="24" spans="1:17" ht="12.75">
      <c r="A24" s="15" t="s">
        <v>107</v>
      </c>
      <c r="B24" s="28">
        <f>SUM(B28:B66)-2</f>
        <v>24516</v>
      </c>
      <c r="C24" s="28">
        <f>SUM(C28:C66)</f>
        <v>782</v>
      </c>
      <c r="D24" s="28">
        <f>SUM(D28:D66)</f>
        <v>862</v>
      </c>
      <c r="E24" s="28">
        <f>SUM(E28:E66)</f>
        <v>1623</v>
      </c>
      <c r="F24" s="28">
        <f>SUM(F28:F66)-1</f>
        <v>97</v>
      </c>
      <c r="G24" s="28">
        <f>SUM(G28:G66)+2</f>
        <v>23794</v>
      </c>
      <c r="H24" s="28">
        <f>SUM(H28:H66)-1</f>
        <v>439</v>
      </c>
      <c r="I24" s="28">
        <f>SUM(I28:I66)+1</f>
        <v>15</v>
      </c>
      <c r="J24" s="15" t="s">
        <v>107</v>
      </c>
      <c r="K24" s="28">
        <f>SUM(K28:K66)+2</f>
        <v>8664</v>
      </c>
      <c r="L24" s="28">
        <f>SUM(L28:L66)</f>
        <v>3105</v>
      </c>
      <c r="M24" s="28">
        <f>SUM(M28:M66)+1</f>
        <v>153</v>
      </c>
      <c r="N24" s="28">
        <f>SUM(N28:N66)+2</f>
        <v>2455</v>
      </c>
      <c r="O24" s="28">
        <f>SUM(O28:O66)-1</f>
        <v>1663</v>
      </c>
      <c r="P24" s="28">
        <f>SUM(P28:P66)+2</f>
        <v>16041</v>
      </c>
      <c r="Q24" s="28">
        <f>SUM(Q28:Q66)-1</f>
        <v>82625</v>
      </c>
    </row>
    <row r="25" spans="2:17" ht="12.75">
      <c r="B25" s="30"/>
      <c r="C25" s="30"/>
      <c r="D25" s="30"/>
      <c r="E25" s="30"/>
      <c r="F25" s="30"/>
      <c r="G25" s="30"/>
      <c r="H25" s="30"/>
      <c r="I25" s="30"/>
      <c r="J25" s="15"/>
      <c r="K25" s="26"/>
      <c r="L25" s="26"/>
      <c r="M25" s="26"/>
      <c r="N25" s="26"/>
      <c r="O25" s="26"/>
      <c r="P25" s="26"/>
      <c r="Q25" s="26"/>
    </row>
    <row r="26" spans="1:17" ht="12.75">
      <c r="A26" s="14" t="s">
        <v>108</v>
      </c>
      <c r="B26" s="30"/>
      <c r="C26" s="30"/>
      <c r="D26" s="30"/>
      <c r="E26" s="30"/>
      <c r="F26" s="30"/>
      <c r="G26" s="30"/>
      <c r="H26" s="30"/>
      <c r="I26" s="30"/>
      <c r="J26" s="14" t="s">
        <v>108</v>
      </c>
      <c r="K26" s="26"/>
      <c r="L26" s="26"/>
      <c r="M26" s="26"/>
      <c r="N26" s="26"/>
      <c r="O26" s="26"/>
      <c r="P26" s="26"/>
      <c r="Q26" s="26"/>
    </row>
    <row r="27" spans="1:10" ht="12.75">
      <c r="A27" s="14" t="s">
        <v>30</v>
      </c>
      <c r="B27" s="27"/>
      <c r="C27" s="27"/>
      <c r="D27" s="27"/>
      <c r="E27" s="27"/>
      <c r="F27" s="30"/>
      <c r="G27" s="27"/>
      <c r="H27" s="27"/>
      <c r="I27" s="30"/>
      <c r="J27" s="14" t="s">
        <v>30</v>
      </c>
    </row>
    <row r="28" spans="1:17" ht="12.75">
      <c r="A28" s="15" t="s">
        <v>31</v>
      </c>
      <c r="B28" s="27">
        <v>3845</v>
      </c>
      <c r="C28" s="27">
        <v>35</v>
      </c>
      <c r="D28" s="27">
        <v>18</v>
      </c>
      <c r="E28" s="27">
        <v>260</v>
      </c>
      <c r="F28" s="27">
        <v>12</v>
      </c>
      <c r="G28" s="27">
        <v>9</v>
      </c>
      <c r="H28" s="27" t="s">
        <v>32</v>
      </c>
      <c r="I28" s="27" t="s">
        <v>32</v>
      </c>
      <c r="J28" s="15" t="s">
        <v>31</v>
      </c>
      <c r="K28" s="26">
        <v>501</v>
      </c>
      <c r="L28" s="26">
        <v>208</v>
      </c>
      <c r="M28" s="26">
        <v>33</v>
      </c>
      <c r="N28" s="26">
        <v>11</v>
      </c>
      <c r="O28" s="26">
        <v>26</v>
      </c>
      <c r="P28" s="26">
        <v>779</v>
      </c>
      <c r="Q28" s="29">
        <f>P28+I105-2</f>
        <v>5995</v>
      </c>
    </row>
    <row r="29" spans="1:17" ht="12.75">
      <c r="A29" s="15" t="s">
        <v>78</v>
      </c>
      <c r="B29" s="27">
        <v>45</v>
      </c>
      <c r="C29" s="27" t="s">
        <v>32</v>
      </c>
      <c r="D29" s="27" t="s">
        <v>32</v>
      </c>
      <c r="E29" s="27" t="s">
        <v>32</v>
      </c>
      <c r="F29" s="27" t="s">
        <v>32</v>
      </c>
      <c r="G29" s="27" t="s">
        <v>32</v>
      </c>
      <c r="H29" s="27" t="s">
        <v>32</v>
      </c>
      <c r="I29" s="27" t="s">
        <v>32</v>
      </c>
      <c r="J29" s="15" t="s">
        <v>78</v>
      </c>
      <c r="K29" s="3" t="s">
        <v>32</v>
      </c>
      <c r="L29" s="3" t="s">
        <v>32</v>
      </c>
      <c r="M29" s="3" t="s">
        <v>32</v>
      </c>
      <c r="N29" s="3" t="s">
        <v>32</v>
      </c>
      <c r="O29" s="3" t="s">
        <v>32</v>
      </c>
      <c r="P29" s="3" t="s">
        <v>32</v>
      </c>
      <c r="Q29" s="26">
        <f aca="true" t="shared" si="0" ref="Q29:Q35">P29+I106</f>
        <v>45</v>
      </c>
    </row>
    <row r="30" spans="1:45" ht="12.75">
      <c r="A30" s="15" t="s">
        <v>77</v>
      </c>
      <c r="B30" s="27">
        <v>111</v>
      </c>
      <c r="C30" s="27" t="s">
        <v>32</v>
      </c>
      <c r="D30" s="27" t="s">
        <v>32</v>
      </c>
      <c r="E30" s="27" t="s">
        <v>32</v>
      </c>
      <c r="F30" s="27" t="s">
        <v>32</v>
      </c>
      <c r="G30" s="27">
        <v>2</v>
      </c>
      <c r="H30" s="27" t="s">
        <v>32</v>
      </c>
      <c r="I30" s="27" t="s">
        <v>32</v>
      </c>
      <c r="J30" s="15" t="s">
        <v>77</v>
      </c>
      <c r="K30" s="3">
        <v>7</v>
      </c>
      <c r="L30" s="3" t="s">
        <v>32</v>
      </c>
      <c r="M30" s="3" t="s">
        <v>32</v>
      </c>
      <c r="N30" s="3" t="s">
        <v>32</v>
      </c>
      <c r="O30" s="26">
        <v>22</v>
      </c>
      <c r="P30" s="26">
        <v>29</v>
      </c>
      <c r="Q30" s="26">
        <f t="shared" si="0"/>
        <v>161</v>
      </c>
      <c r="AQ30" s="15"/>
      <c r="AS30" s="15"/>
    </row>
    <row r="31" spans="1:45" ht="12.75">
      <c r="A31" s="15" t="s">
        <v>104</v>
      </c>
      <c r="B31" s="27">
        <v>1663</v>
      </c>
      <c r="C31" s="27" t="s">
        <v>32</v>
      </c>
      <c r="D31" s="27" t="s">
        <v>32</v>
      </c>
      <c r="E31" s="27">
        <v>372</v>
      </c>
      <c r="F31" s="27">
        <v>1</v>
      </c>
      <c r="G31" s="27">
        <v>1818</v>
      </c>
      <c r="H31" s="27">
        <v>5</v>
      </c>
      <c r="I31" s="27">
        <v>2</v>
      </c>
      <c r="J31" s="15" t="s">
        <v>101</v>
      </c>
      <c r="K31" s="26">
        <v>52</v>
      </c>
      <c r="L31" s="31" t="s">
        <v>32</v>
      </c>
      <c r="M31" s="26">
        <v>12</v>
      </c>
      <c r="N31" s="3" t="s">
        <v>32</v>
      </c>
      <c r="O31" s="26">
        <v>7</v>
      </c>
      <c r="P31" s="26">
        <v>71</v>
      </c>
      <c r="Q31" s="26">
        <f t="shared" si="0"/>
        <v>4220</v>
      </c>
      <c r="AQ31" s="15"/>
      <c r="AS31" s="15"/>
    </row>
    <row r="32" spans="1:17" ht="12.75">
      <c r="A32" s="15" t="s">
        <v>74</v>
      </c>
      <c r="B32" s="27">
        <v>1169</v>
      </c>
      <c r="C32" s="27" t="s">
        <v>32</v>
      </c>
      <c r="D32" s="27" t="s">
        <v>32</v>
      </c>
      <c r="E32" s="27">
        <v>4</v>
      </c>
      <c r="F32" s="27" t="s">
        <v>32</v>
      </c>
      <c r="G32" s="27">
        <v>61</v>
      </c>
      <c r="H32" s="27" t="s">
        <v>32</v>
      </c>
      <c r="I32" s="27" t="s">
        <v>32</v>
      </c>
      <c r="J32" s="15" t="s">
        <v>74</v>
      </c>
      <c r="K32" s="2">
        <v>17</v>
      </c>
      <c r="L32" s="31" t="s">
        <v>32</v>
      </c>
      <c r="M32" s="31" t="s">
        <v>32</v>
      </c>
      <c r="N32" s="31" t="s">
        <v>32</v>
      </c>
      <c r="O32" s="31" t="s">
        <v>32</v>
      </c>
      <c r="P32" s="2">
        <v>18</v>
      </c>
      <c r="Q32" s="26">
        <f t="shared" si="0"/>
        <v>1376</v>
      </c>
    </row>
    <row r="33" spans="1:17" ht="12.75">
      <c r="A33" s="15" t="s">
        <v>33</v>
      </c>
      <c r="B33" s="27">
        <v>17</v>
      </c>
      <c r="C33" s="27" t="s">
        <v>32</v>
      </c>
      <c r="D33" s="27" t="s">
        <v>32</v>
      </c>
      <c r="E33" s="27" t="s">
        <v>32</v>
      </c>
      <c r="F33" s="27" t="s">
        <v>32</v>
      </c>
      <c r="G33" s="27" t="s">
        <v>32</v>
      </c>
      <c r="H33" s="27" t="s">
        <v>32</v>
      </c>
      <c r="I33" s="27" t="s">
        <v>32</v>
      </c>
      <c r="J33" s="15" t="s">
        <v>33</v>
      </c>
      <c r="K33" s="26">
        <v>4</v>
      </c>
      <c r="L33" s="3" t="s">
        <v>32</v>
      </c>
      <c r="M33" s="3" t="s">
        <v>32</v>
      </c>
      <c r="N33" s="3" t="s">
        <v>32</v>
      </c>
      <c r="O33" s="3" t="s">
        <v>32</v>
      </c>
      <c r="P33" s="26">
        <v>4</v>
      </c>
      <c r="Q33" s="26">
        <f t="shared" si="0"/>
        <v>38</v>
      </c>
    </row>
    <row r="34" spans="1:17" ht="12.75">
      <c r="A34" s="15" t="s">
        <v>79</v>
      </c>
      <c r="B34" s="27">
        <v>383</v>
      </c>
      <c r="C34" s="27">
        <v>10</v>
      </c>
      <c r="D34" s="27">
        <v>155</v>
      </c>
      <c r="E34" s="27">
        <v>33</v>
      </c>
      <c r="F34" s="27" t="s">
        <v>32</v>
      </c>
      <c r="G34" s="27">
        <v>801</v>
      </c>
      <c r="H34" s="27">
        <v>11</v>
      </c>
      <c r="I34" s="27">
        <v>3</v>
      </c>
      <c r="J34" s="15" t="s">
        <v>79</v>
      </c>
      <c r="K34" s="26">
        <v>736</v>
      </c>
      <c r="L34" s="26">
        <v>851</v>
      </c>
      <c r="M34" s="26">
        <v>63</v>
      </c>
      <c r="N34" s="26">
        <v>237</v>
      </c>
      <c r="O34" s="26">
        <v>47</v>
      </c>
      <c r="P34" s="26">
        <v>1935</v>
      </c>
      <c r="Q34" s="26">
        <f t="shared" si="0"/>
        <v>4292</v>
      </c>
    </row>
    <row r="35" spans="1:17" ht="12.75">
      <c r="A35" s="15" t="s">
        <v>34</v>
      </c>
      <c r="B35" s="27">
        <v>1041</v>
      </c>
      <c r="C35" s="27">
        <v>67</v>
      </c>
      <c r="D35" s="27">
        <v>188</v>
      </c>
      <c r="E35" s="27">
        <v>3</v>
      </c>
      <c r="F35" s="27" t="s">
        <v>32</v>
      </c>
      <c r="G35" s="27">
        <v>2280</v>
      </c>
      <c r="H35" s="27">
        <v>26</v>
      </c>
      <c r="I35" s="27" t="s">
        <v>32</v>
      </c>
      <c r="J35" s="15" t="s">
        <v>34</v>
      </c>
      <c r="K35" s="26">
        <v>546</v>
      </c>
      <c r="L35" s="26">
        <v>581</v>
      </c>
      <c r="M35" s="3" t="s">
        <v>32</v>
      </c>
      <c r="N35" s="26">
        <v>436</v>
      </c>
      <c r="O35" s="26">
        <v>8</v>
      </c>
      <c r="P35" s="26">
        <v>1574</v>
      </c>
      <c r="Q35" s="26">
        <f t="shared" si="0"/>
        <v>5446</v>
      </c>
    </row>
    <row r="36" spans="1:17" ht="12.75">
      <c r="A36" s="15" t="s">
        <v>80</v>
      </c>
      <c r="B36" s="27">
        <v>48</v>
      </c>
      <c r="C36" s="27" t="s">
        <v>32</v>
      </c>
      <c r="D36" s="27" t="s">
        <v>32</v>
      </c>
      <c r="E36" s="27">
        <v>24</v>
      </c>
      <c r="F36" s="27" t="s">
        <v>32</v>
      </c>
      <c r="G36" s="27">
        <v>70</v>
      </c>
      <c r="H36" s="27">
        <v>4</v>
      </c>
      <c r="I36" s="27">
        <v>1</v>
      </c>
      <c r="J36" s="15" t="s">
        <v>80</v>
      </c>
      <c r="K36" s="26">
        <v>3</v>
      </c>
      <c r="L36" s="3" t="s">
        <v>32</v>
      </c>
      <c r="M36" s="3" t="s">
        <v>32</v>
      </c>
      <c r="N36" s="26">
        <v>5</v>
      </c>
      <c r="O36" s="3" t="s">
        <v>32</v>
      </c>
      <c r="P36" s="26">
        <v>8</v>
      </c>
      <c r="Q36" s="29">
        <f>P36+I113+1</f>
        <v>178</v>
      </c>
    </row>
    <row r="37" spans="1:17" ht="12.75">
      <c r="A37" s="15" t="s">
        <v>109</v>
      </c>
      <c r="B37" s="27">
        <v>236</v>
      </c>
      <c r="C37" s="27">
        <v>1</v>
      </c>
      <c r="D37" s="27" t="s">
        <v>32</v>
      </c>
      <c r="E37" s="27">
        <v>26</v>
      </c>
      <c r="F37" s="27">
        <v>8</v>
      </c>
      <c r="G37" s="27">
        <v>70</v>
      </c>
      <c r="H37" s="27" t="s">
        <v>32</v>
      </c>
      <c r="I37" s="27">
        <v>1</v>
      </c>
      <c r="J37" s="15" t="s">
        <v>35</v>
      </c>
      <c r="K37" s="26">
        <v>44</v>
      </c>
      <c r="L37" s="3" t="s">
        <v>32</v>
      </c>
      <c r="M37" s="3" t="s">
        <v>32</v>
      </c>
      <c r="N37" s="26">
        <v>36</v>
      </c>
      <c r="O37" s="3" t="s">
        <v>32</v>
      </c>
      <c r="P37" s="26">
        <v>80</v>
      </c>
      <c r="Q37" s="29">
        <f>P37+I114+1</f>
        <v>455</v>
      </c>
    </row>
    <row r="38" spans="1:17" ht="12.75">
      <c r="A38" s="15" t="s">
        <v>81</v>
      </c>
      <c r="B38" s="27">
        <v>76</v>
      </c>
      <c r="C38" s="27" t="s">
        <v>32</v>
      </c>
      <c r="D38" s="27" t="s">
        <v>32</v>
      </c>
      <c r="E38" s="27">
        <v>3</v>
      </c>
      <c r="F38" s="27" t="s">
        <v>32</v>
      </c>
      <c r="G38" s="27">
        <v>50</v>
      </c>
      <c r="H38" s="27">
        <v>1</v>
      </c>
      <c r="I38" s="27" t="s">
        <v>32</v>
      </c>
      <c r="J38" s="15" t="s">
        <v>81</v>
      </c>
      <c r="K38" s="26">
        <v>2</v>
      </c>
      <c r="L38" s="3" t="s">
        <v>32</v>
      </c>
      <c r="M38" s="3" t="s">
        <v>32</v>
      </c>
      <c r="N38" s="3" t="s">
        <v>32</v>
      </c>
      <c r="O38" s="3">
        <v>1</v>
      </c>
      <c r="P38" s="26">
        <v>2</v>
      </c>
      <c r="Q38" s="29">
        <f>P38+I115+1</f>
        <v>212</v>
      </c>
    </row>
    <row r="39" spans="1:29" ht="12.75">
      <c r="A39" s="15" t="s">
        <v>36</v>
      </c>
      <c r="B39" s="27">
        <v>1120</v>
      </c>
      <c r="C39" s="27">
        <v>132</v>
      </c>
      <c r="D39" s="27">
        <v>39</v>
      </c>
      <c r="E39" s="27">
        <v>379</v>
      </c>
      <c r="F39" s="27">
        <v>44</v>
      </c>
      <c r="G39" s="27">
        <v>130</v>
      </c>
      <c r="H39" s="27" t="s">
        <v>32</v>
      </c>
      <c r="I39" s="27" t="s">
        <v>32</v>
      </c>
      <c r="J39" s="15" t="s">
        <v>36</v>
      </c>
      <c r="K39" s="26">
        <v>683</v>
      </c>
      <c r="L39" s="26">
        <v>60</v>
      </c>
      <c r="M39" s="26">
        <v>3</v>
      </c>
      <c r="N39" s="26">
        <v>8</v>
      </c>
      <c r="O39" s="26">
        <v>70</v>
      </c>
      <c r="P39" s="26">
        <v>824</v>
      </c>
      <c r="Q39" s="26">
        <f>P39+I116</f>
        <v>3632</v>
      </c>
      <c r="Y39" s="6"/>
      <c r="AC39" s="6"/>
    </row>
    <row r="40" spans="1:31" ht="12.75">
      <c r="A40" s="15" t="s">
        <v>39</v>
      </c>
      <c r="B40" s="27">
        <v>160</v>
      </c>
      <c r="C40" s="27" t="s">
        <v>32</v>
      </c>
      <c r="D40" s="27" t="s">
        <v>32</v>
      </c>
      <c r="E40" s="27" t="s">
        <v>32</v>
      </c>
      <c r="F40" s="27" t="s">
        <v>32</v>
      </c>
      <c r="G40" s="27" t="s">
        <v>32</v>
      </c>
      <c r="H40" s="27" t="s">
        <v>32</v>
      </c>
      <c r="I40" s="27" t="s">
        <v>32</v>
      </c>
      <c r="J40" s="15" t="s">
        <v>39</v>
      </c>
      <c r="K40" s="26">
        <v>160</v>
      </c>
      <c r="L40" s="3" t="s">
        <v>32</v>
      </c>
      <c r="M40" s="3" t="s">
        <v>32</v>
      </c>
      <c r="N40" s="3" t="s">
        <v>32</v>
      </c>
      <c r="O40" s="26">
        <v>33</v>
      </c>
      <c r="P40" s="26">
        <v>193</v>
      </c>
      <c r="Q40" s="29">
        <f>P40+I117-1</f>
        <v>459</v>
      </c>
      <c r="AA40" s="6"/>
      <c r="AE40" s="11" t="s">
        <v>0</v>
      </c>
    </row>
    <row r="41" spans="1:34" ht="12.75">
      <c r="A41" s="15" t="s">
        <v>71</v>
      </c>
      <c r="B41" s="27">
        <v>232</v>
      </c>
      <c r="C41" s="27">
        <v>1</v>
      </c>
      <c r="D41" s="27" t="s">
        <v>32</v>
      </c>
      <c r="E41" s="27">
        <v>17</v>
      </c>
      <c r="F41" s="32" t="s">
        <v>32</v>
      </c>
      <c r="G41" s="27">
        <v>2956</v>
      </c>
      <c r="H41" s="27">
        <v>35</v>
      </c>
      <c r="I41" s="27" t="s">
        <v>32</v>
      </c>
      <c r="J41" s="15" t="s">
        <v>71</v>
      </c>
      <c r="K41" s="26">
        <v>464</v>
      </c>
      <c r="L41" s="26">
        <v>217</v>
      </c>
      <c r="M41" s="3" t="s">
        <v>32</v>
      </c>
      <c r="N41" s="26">
        <v>38</v>
      </c>
      <c r="O41" s="26">
        <v>13</v>
      </c>
      <c r="P41" s="26">
        <v>733</v>
      </c>
      <c r="Q41" s="26">
        <f>P41+I118</f>
        <v>5878</v>
      </c>
      <c r="AE41" s="15" t="s">
        <v>37</v>
      </c>
      <c r="AF41" s="11" t="s">
        <v>38</v>
      </c>
      <c r="AG41" s="15" t="s">
        <v>0</v>
      </c>
      <c r="AH41" s="11" t="s">
        <v>0</v>
      </c>
    </row>
    <row r="42" spans="1:32" ht="12.75">
      <c r="A42" s="15" t="s">
        <v>82</v>
      </c>
      <c r="B42" s="27">
        <v>434</v>
      </c>
      <c r="C42" s="27">
        <v>497</v>
      </c>
      <c r="D42" s="27">
        <v>90</v>
      </c>
      <c r="E42" s="27">
        <v>47</v>
      </c>
      <c r="F42" s="32" t="s">
        <v>32</v>
      </c>
      <c r="G42" s="27">
        <v>620</v>
      </c>
      <c r="H42" s="27" t="s">
        <v>32</v>
      </c>
      <c r="I42" s="27" t="s">
        <v>32</v>
      </c>
      <c r="J42" s="15" t="s">
        <v>82</v>
      </c>
      <c r="K42" s="26">
        <v>286</v>
      </c>
      <c r="L42" s="26">
        <v>137</v>
      </c>
      <c r="M42" s="3">
        <v>1</v>
      </c>
      <c r="N42" s="26">
        <v>80</v>
      </c>
      <c r="O42" s="3" t="s">
        <v>32</v>
      </c>
      <c r="P42" s="26">
        <v>504</v>
      </c>
      <c r="Q42" s="26">
        <f>P42+I119</f>
        <v>3711</v>
      </c>
      <c r="U42" s="6"/>
      <c r="AE42" s="11" t="s">
        <v>38</v>
      </c>
      <c r="AF42" s="11" t="s">
        <v>38</v>
      </c>
    </row>
    <row r="43" spans="1:17" ht="12.75">
      <c r="A43" s="15" t="s">
        <v>123</v>
      </c>
      <c r="B43" s="27">
        <v>51</v>
      </c>
      <c r="C43" s="27" t="s">
        <v>32</v>
      </c>
      <c r="D43" s="27" t="s">
        <v>32</v>
      </c>
      <c r="E43" s="27" t="s">
        <v>32</v>
      </c>
      <c r="F43" s="27" t="s">
        <v>32</v>
      </c>
      <c r="G43" s="27" t="s">
        <v>32</v>
      </c>
      <c r="H43" s="27" t="s">
        <v>32</v>
      </c>
      <c r="I43" s="27" t="s">
        <v>32</v>
      </c>
      <c r="J43" s="15" t="s">
        <v>83</v>
      </c>
      <c r="K43" s="3" t="s">
        <v>32</v>
      </c>
      <c r="L43" s="3" t="s">
        <v>32</v>
      </c>
      <c r="M43" s="3" t="s">
        <v>32</v>
      </c>
      <c r="N43" s="3" t="s">
        <v>32</v>
      </c>
      <c r="O43" s="3" t="s">
        <v>32</v>
      </c>
      <c r="P43" s="3" t="s">
        <v>32</v>
      </c>
      <c r="Q43" s="26">
        <f>P43+I120</f>
        <v>51</v>
      </c>
    </row>
    <row r="44" spans="1:17" ht="12.75">
      <c r="A44" s="15" t="s">
        <v>72</v>
      </c>
      <c r="B44" s="27">
        <v>41</v>
      </c>
      <c r="C44" s="27" t="s">
        <v>32</v>
      </c>
      <c r="D44" s="27" t="s">
        <v>32</v>
      </c>
      <c r="E44" s="27" t="s">
        <v>32</v>
      </c>
      <c r="F44" s="27" t="s">
        <v>32</v>
      </c>
      <c r="G44" s="27" t="s">
        <v>32</v>
      </c>
      <c r="H44" s="27" t="s">
        <v>32</v>
      </c>
      <c r="I44" s="27" t="s">
        <v>32</v>
      </c>
      <c r="J44" s="15" t="s">
        <v>72</v>
      </c>
      <c r="K44" s="3">
        <v>3</v>
      </c>
      <c r="L44" s="3" t="s">
        <v>32</v>
      </c>
      <c r="M44" s="3" t="s">
        <v>32</v>
      </c>
      <c r="N44" s="3" t="s">
        <v>32</v>
      </c>
      <c r="O44" s="3" t="s">
        <v>32</v>
      </c>
      <c r="P44" s="3">
        <v>3</v>
      </c>
      <c r="Q44" s="26">
        <f>P44+I121</f>
        <v>64</v>
      </c>
    </row>
    <row r="45" spans="1:26" ht="12.75">
      <c r="A45" s="15" t="s">
        <v>40</v>
      </c>
      <c r="B45" s="27">
        <v>16</v>
      </c>
      <c r="C45" s="27" t="s">
        <v>32</v>
      </c>
      <c r="D45" s="27" t="s">
        <v>32</v>
      </c>
      <c r="E45" s="27" t="s">
        <v>32</v>
      </c>
      <c r="F45" s="27" t="s">
        <v>32</v>
      </c>
      <c r="G45" s="27" t="s">
        <v>32</v>
      </c>
      <c r="H45" s="27" t="s">
        <v>32</v>
      </c>
      <c r="I45" s="27" t="s">
        <v>32</v>
      </c>
      <c r="J45" s="15" t="s">
        <v>40</v>
      </c>
      <c r="K45" s="26">
        <v>2</v>
      </c>
      <c r="L45" s="3" t="s">
        <v>32</v>
      </c>
      <c r="M45" s="3" t="s">
        <v>32</v>
      </c>
      <c r="N45" s="3" t="s">
        <v>32</v>
      </c>
      <c r="O45" s="3" t="s">
        <v>32</v>
      </c>
      <c r="P45" s="26">
        <v>2</v>
      </c>
      <c r="Q45" s="26">
        <v>19</v>
      </c>
      <c r="U45" s="6"/>
      <c r="V45" s="6"/>
      <c r="W45" s="6"/>
      <c r="X45" s="6"/>
      <c r="Y45" s="6"/>
      <c r="Z45" s="6"/>
    </row>
    <row r="46" spans="1:17" ht="12.75">
      <c r="A46" s="15" t="s">
        <v>75</v>
      </c>
      <c r="B46" s="27">
        <v>57</v>
      </c>
      <c r="C46" s="27" t="s">
        <v>32</v>
      </c>
      <c r="D46" s="27" t="s">
        <v>32</v>
      </c>
      <c r="E46" s="27" t="s">
        <v>32</v>
      </c>
      <c r="F46" s="27" t="s">
        <v>32</v>
      </c>
      <c r="G46" s="27">
        <v>12</v>
      </c>
      <c r="H46" s="27" t="s">
        <v>32</v>
      </c>
      <c r="I46" s="27" t="s">
        <v>32</v>
      </c>
      <c r="J46" s="15" t="s">
        <v>75</v>
      </c>
      <c r="K46" s="26">
        <v>35</v>
      </c>
      <c r="L46" s="3" t="s">
        <v>32</v>
      </c>
      <c r="M46" s="3" t="s">
        <v>32</v>
      </c>
      <c r="N46" s="3" t="s">
        <v>32</v>
      </c>
      <c r="O46" s="3" t="s">
        <v>32</v>
      </c>
      <c r="P46" s="26">
        <v>35</v>
      </c>
      <c r="Q46" s="26">
        <f>P46+I123</f>
        <v>106</v>
      </c>
    </row>
    <row r="47" spans="1:17" ht="12.75">
      <c r="A47" s="15" t="s">
        <v>124</v>
      </c>
      <c r="B47" s="27">
        <v>1908</v>
      </c>
      <c r="C47" s="27" t="s">
        <v>32</v>
      </c>
      <c r="D47" s="27" t="s">
        <v>32</v>
      </c>
      <c r="E47" s="27">
        <v>22</v>
      </c>
      <c r="F47" s="27">
        <v>19</v>
      </c>
      <c r="G47" s="27">
        <v>16</v>
      </c>
      <c r="H47" s="27" t="s">
        <v>32</v>
      </c>
      <c r="I47" s="27" t="s">
        <v>32</v>
      </c>
      <c r="J47" s="15" t="s">
        <v>70</v>
      </c>
      <c r="K47" s="26">
        <v>127</v>
      </c>
      <c r="L47" s="3" t="s">
        <v>32</v>
      </c>
      <c r="M47" s="26">
        <v>1</v>
      </c>
      <c r="N47" s="3" t="s">
        <v>32</v>
      </c>
      <c r="O47" s="3" t="s">
        <v>32</v>
      </c>
      <c r="P47" s="26">
        <v>128</v>
      </c>
      <c r="Q47" s="26">
        <f>P47+I124</f>
        <v>2687</v>
      </c>
    </row>
    <row r="48" spans="1:26" ht="12.75">
      <c r="A48" s="15" t="s">
        <v>84</v>
      </c>
      <c r="B48" s="27">
        <v>2624</v>
      </c>
      <c r="C48" s="27" t="s">
        <v>32</v>
      </c>
      <c r="D48" s="27">
        <v>5</v>
      </c>
      <c r="E48" s="27">
        <v>89</v>
      </c>
      <c r="F48" s="27" t="s">
        <v>32</v>
      </c>
      <c r="G48" s="27">
        <v>3397</v>
      </c>
      <c r="H48" s="27">
        <v>18</v>
      </c>
      <c r="I48" s="27">
        <v>3</v>
      </c>
      <c r="J48" s="15" t="s">
        <v>84</v>
      </c>
      <c r="K48" s="26">
        <v>73</v>
      </c>
      <c r="L48" s="26">
        <v>556</v>
      </c>
      <c r="M48" s="3" t="s">
        <v>32</v>
      </c>
      <c r="N48" s="26">
        <v>635</v>
      </c>
      <c r="O48" s="26">
        <v>133</v>
      </c>
      <c r="P48" s="26">
        <v>1396</v>
      </c>
      <c r="Q48" s="29">
        <f>P48+I125+1</f>
        <v>7814</v>
      </c>
      <c r="V48" s="33"/>
      <c r="W48" s="33"/>
      <c r="X48" s="33"/>
      <c r="Y48" s="33"/>
      <c r="Z48" s="33"/>
    </row>
    <row r="49" spans="1:26" ht="12.75">
      <c r="A49" s="15" t="s">
        <v>41</v>
      </c>
      <c r="B49" s="27">
        <v>43</v>
      </c>
      <c r="C49" s="27">
        <v>3</v>
      </c>
      <c r="D49" s="27">
        <v>321</v>
      </c>
      <c r="E49" s="27">
        <v>47</v>
      </c>
      <c r="F49" s="27" t="s">
        <v>32</v>
      </c>
      <c r="G49" s="27">
        <v>2103</v>
      </c>
      <c r="H49" s="27">
        <v>195</v>
      </c>
      <c r="I49" s="27">
        <v>1</v>
      </c>
      <c r="J49" s="15" t="s">
        <v>41</v>
      </c>
      <c r="K49" s="26">
        <v>3361</v>
      </c>
      <c r="L49" s="26">
        <v>447</v>
      </c>
      <c r="M49" s="3" t="s">
        <v>32</v>
      </c>
      <c r="N49" s="26">
        <v>324</v>
      </c>
      <c r="O49" s="26">
        <v>91</v>
      </c>
      <c r="P49" s="26">
        <v>4223</v>
      </c>
      <c r="Q49" s="26">
        <f>P49+I126</f>
        <v>7818</v>
      </c>
      <c r="U49" s="33"/>
      <c r="V49" s="33"/>
      <c r="W49" s="33"/>
      <c r="X49" s="33"/>
      <c r="Y49" s="33"/>
      <c r="Z49" s="33"/>
    </row>
    <row r="50" spans="1:26" ht="12.75">
      <c r="A50" s="15" t="s">
        <v>85</v>
      </c>
      <c r="B50" s="27">
        <v>9</v>
      </c>
      <c r="C50" s="27" t="s">
        <v>32</v>
      </c>
      <c r="D50" s="27" t="s">
        <v>32</v>
      </c>
      <c r="E50" s="27" t="s">
        <v>32</v>
      </c>
      <c r="F50" s="27" t="s">
        <v>32</v>
      </c>
      <c r="G50" s="27" t="s">
        <v>32</v>
      </c>
      <c r="H50" s="27" t="s">
        <v>32</v>
      </c>
      <c r="I50" s="27" t="s">
        <v>32</v>
      </c>
      <c r="J50" s="15" t="s">
        <v>85</v>
      </c>
      <c r="K50" s="3" t="s">
        <v>32</v>
      </c>
      <c r="L50" s="3" t="s">
        <v>32</v>
      </c>
      <c r="M50" s="3" t="s">
        <v>32</v>
      </c>
      <c r="N50" s="3" t="s">
        <v>32</v>
      </c>
      <c r="O50" s="3" t="s">
        <v>32</v>
      </c>
      <c r="P50" s="3" t="s">
        <v>32</v>
      </c>
      <c r="Q50" s="26">
        <v>10</v>
      </c>
      <c r="Z50" s="33"/>
    </row>
    <row r="51" spans="1:17" ht="12.75">
      <c r="A51" s="15" t="s">
        <v>42</v>
      </c>
      <c r="B51" s="27">
        <v>1907</v>
      </c>
      <c r="C51" s="27">
        <v>30</v>
      </c>
      <c r="D51" s="27">
        <v>7</v>
      </c>
      <c r="E51" s="27">
        <v>60</v>
      </c>
      <c r="F51" s="27">
        <v>14</v>
      </c>
      <c r="G51" s="27" t="s">
        <v>32</v>
      </c>
      <c r="H51" s="27" t="s">
        <v>32</v>
      </c>
      <c r="I51" s="27" t="s">
        <v>32</v>
      </c>
      <c r="J51" s="15" t="s">
        <v>42</v>
      </c>
      <c r="K51" s="26">
        <v>537</v>
      </c>
      <c r="L51" s="26">
        <v>44</v>
      </c>
      <c r="M51" s="26">
        <v>5</v>
      </c>
      <c r="N51" s="26">
        <v>23</v>
      </c>
      <c r="O51" s="26">
        <v>56</v>
      </c>
      <c r="P51" s="26">
        <v>664</v>
      </c>
      <c r="Q51" s="29">
        <f>P51+I128+1</f>
        <v>3397</v>
      </c>
    </row>
    <row r="52" spans="1:17" ht="12.75">
      <c r="A52" s="15" t="s">
        <v>86</v>
      </c>
      <c r="B52" s="27">
        <v>102</v>
      </c>
      <c r="C52" s="27" t="s">
        <v>32</v>
      </c>
      <c r="D52" s="27" t="s">
        <v>32</v>
      </c>
      <c r="E52" s="27" t="s">
        <v>32</v>
      </c>
      <c r="F52" s="27" t="s">
        <v>32</v>
      </c>
      <c r="G52" s="27" t="s">
        <v>32</v>
      </c>
      <c r="H52" s="27" t="s">
        <v>32</v>
      </c>
      <c r="I52" s="27" t="s">
        <v>32</v>
      </c>
      <c r="J52" s="15" t="s">
        <v>86</v>
      </c>
      <c r="K52" s="3" t="s">
        <v>32</v>
      </c>
      <c r="L52" s="3" t="s">
        <v>32</v>
      </c>
      <c r="M52" s="3" t="s">
        <v>32</v>
      </c>
      <c r="N52" s="3" t="s">
        <v>32</v>
      </c>
      <c r="O52" s="3" t="s">
        <v>32</v>
      </c>
      <c r="P52" s="3" t="s">
        <v>32</v>
      </c>
      <c r="Q52" s="29">
        <f>P52+I129-1</f>
        <v>104</v>
      </c>
    </row>
    <row r="53" spans="1:17" ht="12.75">
      <c r="A53" s="15" t="s">
        <v>100</v>
      </c>
      <c r="B53" s="27">
        <v>196</v>
      </c>
      <c r="C53" s="27"/>
      <c r="D53" s="27"/>
      <c r="E53" s="27">
        <v>1</v>
      </c>
      <c r="F53" s="27" t="s">
        <v>32</v>
      </c>
      <c r="G53" s="27">
        <v>206</v>
      </c>
      <c r="H53" s="27">
        <v>1</v>
      </c>
      <c r="I53" s="27" t="s">
        <v>32</v>
      </c>
      <c r="J53" s="15" t="s">
        <v>102</v>
      </c>
      <c r="K53" s="26">
        <v>10</v>
      </c>
      <c r="L53" s="3" t="s">
        <v>32</v>
      </c>
      <c r="M53" s="3" t="s">
        <v>32</v>
      </c>
      <c r="N53" s="3">
        <v>22</v>
      </c>
      <c r="O53" s="3">
        <v>1</v>
      </c>
      <c r="P53" s="26">
        <v>33</v>
      </c>
      <c r="Q53" s="29">
        <f>P53+I130-1</f>
        <v>558</v>
      </c>
    </row>
    <row r="54" spans="1:17" ht="12.75">
      <c r="A54" s="15" t="s">
        <v>87</v>
      </c>
      <c r="B54" s="27">
        <v>4073</v>
      </c>
      <c r="C54" s="27">
        <v>2</v>
      </c>
      <c r="D54" s="27">
        <v>39</v>
      </c>
      <c r="E54" s="27">
        <v>231</v>
      </c>
      <c r="F54" s="27" t="s">
        <v>32</v>
      </c>
      <c r="G54" s="27">
        <v>8931</v>
      </c>
      <c r="H54" s="27">
        <v>144</v>
      </c>
      <c r="I54" s="27">
        <v>1</v>
      </c>
      <c r="J54" s="15" t="s">
        <v>87</v>
      </c>
      <c r="K54" s="26">
        <v>613</v>
      </c>
      <c r="L54" s="26">
        <v>4</v>
      </c>
      <c r="M54" s="26">
        <v>20</v>
      </c>
      <c r="N54" s="26">
        <v>596</v>
      </c>
      <c r="O54" s="26">
        <v>166</v>
      </c>
      <c r="P54" s="26">
        <v>1399</v>
      </c>
      <c r="Q54" s="29">
        <f>P54+I131+1</f>
        <v>18346</v>
      </c>
    </row>
    <row r="55" spans="1:17" ht="12.75">
      <c r="A55" s="15" t="s">
        <v>88</v>
      </c>
      <c r="B55" s="27">
        <v>2878</v>
      </c>
      <c r="C55" s="27" t="s">
        <v>32</v>
      </c>
      <c r="D55" s="27" t="s">
        <v>32</v>
      </c>
      <c r="E55" s="32">
        <v>5</v>
      </c>
      <c r="F55" s="27" t="s">
        <v>32</v>
      </c>
      <c r="G55" s="27">
        <v>241</v>
      </c>
      <c r="H55" s="27" t="s">
        <v>32</v>
      </c>
      <c r="I55" s="27">
        <v>2</v>
      </c>
      <c r="J55" s="15" t="s">
        <v>88</v>
      </c>
      <c r="K55" s="26">
        <v>393</v>
      </c>
      <c r="L55" s="3" t="s">
        <v>32</v>
      </c>
      <c r="M55" s="3">
        <v>14</v>
      </c>
      <c r="N55" s="3" t="s">
        <v>32</v>
      </c>
      <c r="O55" s="26">
        <v>989</v>
      </c>
      <c r="P55" s="26">
        <v>1396</v>
      </c>
      <c r="Q55" s="26">
        <f>P55+I132</f>
        <v>5483</v>
      </c>
    </row>
    <row r="56" spans="2:9" ht="12.75">
      <c r="B56" s="30"/>
      <c r="C56" s="30"/>
      <c r="D56" s="30"/>
      <c r="E56" s="30"/>
      <c r="F56" s="30"/>
      <c r="G56" s="30"/>
      <c r="H56" s="30"/>
      <c r="I56" s="30"/>
    </row>
    <row r="57" spans="1:10" ht="12.75">
      <c r="A57" s="14" t="s">
        <v>43</v>
      </c>
      <c r="B57" s="27"/>
      <c r="C57" s="27"/>
      <c r="D57" s="27"/>
      <c r="E57" s="27"/>
      <c r="F57" s="30"/>
      <c r="G57" s="27"/>
      <c r="H57" s="27"/>
      <c r="I57" s="30"/>
      <c r="J57" s="14" t="s">
        <v>43</v>
      </c>
    </row>
    <row r="58" spans="1:26" ht="12.75">
      <c r="A58" s="15" t="s">
        <v>89</v>
      </c>
      <c r="B58" s="27" t="s">
        <v>32</v>
      </c>
      <c r="C58" s="27" t="s">
        <v>32</v>
      </c>
      <c r="D58" s="27" t="s">
        <v>32</v>
      </c>
      <c r="E58" s="27" t="s">
        <v>32</v>
      </c>
      <c r="F58" s="27" t="s">
        <v>32</v>
      </c>
      <c r="G58" s="27" t="s">
        <v>32</v>
      </c>
      <c r="H58" s="27" t="s">
        <v>32</v>
      </c>
      <c r="I58" s="27" t="s">
        <v>32</v>
      </c>
      <c r="J58" s="15" t="s">
        <v>89</v>
      </c>
      <c r="K58" s="3" t="s">
        <v>32</v>
      </c>
      <c r="L58" s="3" t="s">
        <v>32</v>
      </c>
      <c r="M58" s="3" t="s">
        <v>32</v>
      </c>
      <c r="N58" s="3" t="s">
        <v>32</v>
      </c>
      <c r="O58" s="3" t="s">
        <v>32</v>
      </c>
      <c r="P58" s="3" t="s">
        <v>32</v>
      </c>
      <c r="Q58" s="3" t="s">
        <v>32</v>
      </c>
      <c r="U58" s="33"/>
      <c r="V58" s="33"/>
      <c r="W58" s="33"/>
      <c r="X58" s="33"/>
      <c r="Y58" s="33"/>
      <c r="Z58" s="33"/>
    </row>
    <row r="59" spans="1:26" ht="12.75">
      <c r="A59" s="15" t="s">
        <v>90</v>
      </c>
      <c r="B59" s="27" t="s">
        <v>32</v>
      </c>
      <c r="C59" s="27" t="s">
        <v>32</v>
      </c>
      <c r="D59" s="27" t="s">
        <v>32</v>
      </c>
      <c r="E59" s="27" t="s">
        <v>32</v>
      </c>
      <c r="F59" s="27" t="s">
        <v>32</v>
      </c>
      <c r="G59" s="27" t="s">
        <v>32</v>
      </c>
      <c r="H59" s="27" t="s">
        <v>32</v>
      </c>
      <c r="I59" s="27" t="s">
        <v>32</v>
      </c>
      <c r="J59" s="15" t="s">
        <v>103</v>
      </c>
      <c r="K59" s="3" t="s">
        <v>32</v>
      </c>
      <c r="L59" s="3" t="s">
        <v>32</v>
      </c>
      <c r="M59" s="3" t="s">
        <v>32</v>
      </c>
      <c r="N59" s="26">
        <v>1</v>
      </c>
      <c r="O59" s="3" t="s">
        <v>32</v>
      </c>
      <c r="P59" s="3">
        <v>1</v>
      </c>
      <c r="Q59" s="26">
        <f>P59+I136</f>
        <v>2</v>
      </c>
      <c r="U59" s="33"/>
      <c r="V59" s="33"/>
      <c r="W59" s="33"/>
      <c r="X59" s="33"/>
      <c r="Y59" s="33"/>
      <c r="Z59" s="33"/>
    </row>
    <row r="60" spans="1:26" ht="12.75">
      <c r="A60" s="15" t="s">
        <v>125</v>
      </c>
      <c r="B60" s="27">
        <v>2</v>
      </c>
      <c r="C60" s="27" t="s">
        <v>32</v>
      </c>
      <c r="D60" s="27" t="s">
        <v>32</v>
      </c>
      <c r="E60" s="27" t="s">
        <v>32</v>
      </c>
      <c r="F60" s="27" t="s">
        <v>32</v>
      </c>
      <c r="G60" s="27">
        <v>1</v>
      </c>
      <c r="H60" s="27" t="s">
        <v>32</v>
      </c>
      <c r="I60" s="27" t="s">
        <v>32</v>
      </c>
      <c r="J60" s="15" t="s">
        <v>73</v>
      </c>
      <c r="K60" s="3" t="s">
        <v>32</v>
      </c>
      <c r="L60" s="3" t="s">
        <v>32</v>
      </c>
      <c r="M60" s="3" t="s">
        <v>32</v>
      </c>
      <c r="N60" s="3" t="s">
        <v>32</v>
      </c>
      <c r="O60" s="3" t="s">
        <v>32</v>
      </c>
      <c r="P60" s="3" t="s">
        <v>32</v>
      </c>
      <c r="Q60" s="26">
        <f>P60+I137</f>
        <v>7</v>
      </c>
      <c r="U60" s="33"/>
      <c r="V60" s="33"/>
      <c r="W60" s="33"/>
      <c r="X60" s="33"/>
      <c r="Y60" s="33"/>
      <c r="Z60" s="33"/>
    </row>
    <row r="61" spans="1:26" ht="12.75">
      <c r="A61" s="15" t="s">
        <v>91</v>
      </c>
      <c r="B61" s="27" t="s">
        <v>32</v>
      </c>
      <c r="C61" s="27" t="s">
        <v>32</v>
      </c>
      <c r="D61" s="27" t="s">
        <v>32</v>
      </c>
      <c r="E61" s="27" t="s">
        <v>32</v>
      </c>
      <c r="F61" s="27" t="s">
        <v>32</v>
      </c>
      <c r="G61" s="27" t="s">
        <v>32</v>
      </c>
      <c r="H61" s="27" t="s">
        <v>32</v>
      </c>
      <c r="I61" s="27" t="s">
        <v>32</v>
      </c>
      <c r="J61" s="15" t="s">
        <v>91</v>
      </c>
      <c r="K61" s="3" t="s">
        <v>32</v>
      </c>
      <c r="L61" s="3" t="s">
        <v>32</v>
      </c>
      <c r="M61" s="3" t="s">
        <v>32</v>
      </c>
      <c r="N61" s="3" t="s">
        <v>32</v>
      </c>
      <c r="O61" s="3" t="s">
        <v>32</v>
      </c>
      <c r="P61" s="3" t="s">
        <v>32</v>
      </c>
      <c r="Q61" s="3" t="s">
        <v>32</v>
      </c>
      <c r="U61" s="33"/>
      <c r="V61" s="33"/>
      <c r="W61" s="33"/>
      <c r="X61" s="33"/>
      <c r="Y61" s="33"/>
      <c r="Z61" s="33"/>
    </row>
    <row r="62" spans="1:26" ht="12.75">
      <c r="A62" s="15" t="s">
        <v>44</v>
      </c>
      <c r="B62" s="27">
        <v>8</v>
      </c>
      <c r="C62" s="27">
        <v>4</v>
      </c>
      <c r="D62" s="27" t="s">
        <v>32</v>
      </c>
      <c r="E62" s="27" t="s">
        <v>32</v>
      </c>
      <c r="F62" s="27" t="s">
        <v>32</v>
      </c>
      <c r="G62" s="27">
        <v>18</v>
      </c>
      <c r="H62" s="27" t="s">
        <v>32</v>
      </c>
      <c r="I62" s="27" t="s">
        <v>32</v>
      </c>
      <c r="J62" s="15" t="s">
        <v>44</v>
      </c>
      <c r="K62" s="3">
        <v>1</v>
      </c>
      <c r="L62" s="3" t="s">
        <v>32</v>
      </c>
      <c r="M62" s="3" t="s">
        <v>32</v>
      </c>
      <c r="N62" s="26">
        <v>1</v>
      </c>
      <c r="O62" s="3" t="s">
        <v>32</v>
      </c>
      <c r="P62" s="26">
        <v>2</v>
      </c>
      <c r="Q62" s="29">
        <f>P62+I139-1</f>
        <v>31</v>
      </c>
      <c r="V62" s="33"/>
      <c r="W62" s="33"/>
      <c r="Z62" s="33"/>
    </row>
    <row r="63" spans="1:26" ht="12.75">
      <c r="A63" s="15" t="s">
        <v>92</v>
      </c>
      <c r="B63" s="27" t="s">
        <v>32</v>
      </c>
      <c r="C63" s="27" t="s">
        <v>32</v>
      </c>
      <c r="D63" s="27" t="s">
        <v>32</v>
      </c>
      <c r="E63" s="27" t="s">
        <v>32</v>
      </c>
      <c r="F63" s="27" t="s">
        <v>32</v>
      </c>
      <c r="G63" s="27" t="s">
        <v>32</v>
      </c>
      <c r="H63" s="27" t="s">
        <v>32</v>
      </c>
      <c r="I63" s="27" t="s">
        <v>32</v>
      </c>
      <c r="J63" s="15" t="s">
        <v>92</v>
      </c>
      <c r="K63" s="3" t="s">
        <v>32</v>
      </c>
      <c r="L63" s="3" t="s">
        <v>32</v>
      </c>
      <c r="M63" s="3" t="s">
        <v>32</v>
      </c>
      <c r="N63" s="3" t="s">
        <v>32</v>
      </c>
      <c r="O63" s="3" t="s">
        <v>32</v>
      </c>
      <c r="P63" s="3" t="s">
        <v>32</v>
      </c>
      <c r="Q63" s="3">
        <v>1</v>
      </c>
      <c r="U63" s="33"/>
      <c r="V63" s="33"/>
      <c r="W63" s="33"/>
      <c r="X63" s="33"/>
      <c r="Y63" s="33"/>
      <c r="Z63" s="33"/>
    </row>
    <row r="64" spans="1:26" ht="12.75">
      <c r="A64" s="34" t="s">
        <v>45</v>
      </c>
      <c r="B64" s="35">
        <v>23</v>
      </c>
      <c r="C64" s="35" t="s">
        <v>32</v>
      </c>
      <c r="D64" s="35" t="s">
        <v>32</v>
      </c>
      <c r="E64" s="35" t="s">
        <v>32</v>
      </c>
      <c r="F64" s="35" t="s">
        <v>32</v>
      </c>
      <c r="G64" s="35" t="s">
        <v>32</v>
      </c>
      <c r="H64" s="35" t="s">
        <v>32</v>
      </c>
      <c r="I64" s="35" t="s">
        <v>32</v>
      </c>
      <c r="J64" s="34" t="s">
        <v>45</v>
      </c>
      <c r="K64" s="36">
        <v>2</v>
      </c>
      <c r="L64" s="3" t="s">
        <v>32</v>
      </c>
      <c r="M64" s="37" t="s">
        <v>32</v>
      </c>
      <c r="N64" s="37" t="s">
        <v>32</v>
      </c>
      <c r="O64" s="37">
        <v>1</v>
      </c>
      <c r="P64" s="36">
        <v>3</v>
      </c>
      <c r="Q64" s="26">
        <f>P64+I141</f>
        <v>30</v>
      </c>
      <c r="U64" s="33"/>
      <c r="V64" s="33"/>
      <c r="W64" s="33"/>
      <c r="X64" s="33"/>
      <c r="Y64" s="33"/>
      <c r="Z64" s="33"/>
    </row>
    <row r="65" spans="1:26" ht="12.75">
      <c r="A65" s="15"/>
      <c r="G65" s="1"/>
      <c r="H65" s="1"/>
      <c r="I65" s="1"/>
      <c r="J65" s="50" t="s">
        <v>76</v>
      </c>
      <c r="K65" s="51"/>
      <c r="L65" s="51"/>
      <c r="M65" s="51"/>
      <c r="N65" s="51"/>
      <c r="O65" s="51"/>
      <c r="P65" s="51"/>
      <c r="Q65" s="51"/>
      <c r="U65" s="33"/>
      <c r="V65" s="33"/>
      <c r="W65" s="33"/>
      <c r="X65" s="33"/>
      <c r="Y65" s="33"/>
      <c r="Z65" s="33"/>
    </row>
    <row r="66" spans="1:26" ht="12.75">
      <c r="A66" s="2" t="s">
        <v>106</v>
      </c>
      <c r="B66" s="38"/>
      <c r="C66" s="38"/>
      <c r="D66" s="38"/>
      <c r="E66" s="38"/>
      <c r="F66" s="38"/>
      <c r="G66" s="38"/>
      <c r="H66" s="38"/>
      <c r="J66" s="2" t="s">
        <v>106</v>
      </c>
      <c r="K66" s="38"/>
      <c r="L66" s="38"/>
      <c r="M66" s="38"/>
      <c r="N66" s="38"/>
      <c r="O66" s="38"/>
      <c r="P66" s="38"/>
      <c r="Q66" s="38"/>
      <c r="R66" s="6"/>
      <c r="U66" s="33"/>
      <c r="V66" s="33"/>
      <c r="W66" s="33"/>
      <c r="X66" s="33"/>
      <c r="Y66" s="33"/>
      <c r="Z66" s="33"/>
    </row>
    <row r="67" spans="1:26" ht="12.75">
      <c r="A67" s="39" t="s">
        <v>130</v>
      </c>
      <c r="B67" s="6"/>
      <c r="G67" s="6"/>
      <c r="H67" s="6"/>
      <c r="J67" s="39" t="s">
        <v>130</v>
      </c>
      <c r="K67" s="6"/>
      <c r="P67" s="6"/>
      <c r="Q67" s="6"/>
      <c r="U67" s="33"/>
      <c r="V67" s="33"/>
      <c r="W67" s="33"/>
      <c r="X67" s="33"/>
      <c r="Y67" s="33"/>
      <c r="Z67" s="33"/>
    </row>
    <row r="68" spans="1:10" ht="12.75">
      <c r="A68" s="2" t="s">
        <v>129</v>
      </c>
      <c r="J68" s="2" t="s">
        <v>129</v>
      </c>
    </row>
    <row r="69" spans="21:26" ht="12.75">
      <c r="U69" s="33"/>
      <c r="V69" s="33"/>
      <c r="W69" s="33"/>
      <c r="X69" s="33"/>
      <c r="Y69" s="33"/>
      <c r="Z69" s="33"/>
    </row>
    <row r="70" spans="21:26" ht="12.75">
      <c r="U70" s="33"/>
      <c r="V70" s="33"/>
      <c r="W70" s="33"/>
      <c r="X70" s="33"/>
      <c r="Y70" s="33"/>
      <c r="Z70" s="33"/>
    </row>
    <row r="71" spans="21:26" ht="12.75">
      <c r="U71" s="33"/>
      <c r="V71" s="33"/>
      <c r="W71" s="33"/>
      <c r="X71" s="33"/>
      <c r="Y71" s="33"/>
      <c r="Z71" s="33"/>
    </row>
    <row r="72" spans="21:26" ht="12.75">
      <c r="U72" s="33"/>
      <c r="V72" s="33"/>
      <c r="W72" s="33"/>
      <c r="X72" s="33"/>
      <c r="Y72" s="33"/>
      <c r="Z72" s="33"/>
    </row>
    <row r="73" spans="21:26" ht="12.75">
      <c r="U73" s="33"/>
      <c r="V73" s="33"/>
      <c r="W73" s="33"/>
      <c r="X73" s="33"/>
      <c r="Y73" s="33"/>
      <c r="Z73" s="33"/>
    </row>
    <row r="74" spans="21:26" ht="12.75">
      <c r="U74" s="33"/>
      <c r="V74" s="33"/>
      <c r="W74" s="33"/>
      <c r="X74" s="33"/>
      <c r="Y74" s="33"/>
      <c r="Z74" s="33"/>
    </row>
    <row r="75" spans="21:26" ht="12.75">
      <c r="U75" s="33"/>
      <c r="V75" s="33"/>
      <c r="W75" s="33"/>
      <c r="X75" s="33"/>
      <c r="Y75" s="33"/>
      <c r="Z75" s="33"/>
    </row>
    <row r="76" spans="21:26" ht="12.75">
      <c r="U76" s="33"/>
      <c r="V76" s="33"/>
      <c r="W76" s="33"/>
      <c r="X76" s="33"/>
      <c r="Y76" s="33"/>
      <c r="Z76" s="33"/>
    </row>
    <row r="77" spans="1:26" ht="11.25" customHeight="1">
      <c r="A77" s="15">
        <v>142</v>
      </c>
      <c r="I77" s="3"/>
      <c r="U77" s="33"/>
      <c r="V77" s="33"/>
      <c r="W77" s="33"/>
      <c r="X77" s="33"/>
      <c r="Y77" s="33"/>
      <c r="Z77" s="33"/>
    </row>
    <row r="78" spans="1:26" ht="12.75">
      <c r="A78" s="44" t="s">
        <v>1</v>
      </c>
      <c r="B78" s="44"/>
      <c r="C78" s="44"/>
      <c r="D78" s="44"/>
      <c r="E78" s="44"/>
      <c r="F78" s="44"/>
      <c r="G78" s="44"/>
      <c r="H78" s="44"/>
      <c r="I78" s="44"/>
      <c r="U78" s="33"/>
      <c r="V78" s="33"/>
      <c r="W78" s="33"/>
      <c r="X78" s="33"/>
      <c r="Y78" s="33"/>
      <c r="Z78" s="33"/>
    </row>
    <row r="80" spans="1:9" ht="12.75">
      <c r="A80" s="44" t="s">
        <v>133</v>
      </c>
      <c r="B80" s="44"/>
      <c r="C80" s="44"/>
      <c r="D80" s="44"/>
      <c r="E80" s="44"/>
      <c r="F80" s="44"/>
      <c r="G80" s="44"/>
      <c r="H80" s="44"/>
      <c r="I80" s="44"/>
    </row>
    <row r="81" spans="1:26" ht="12.75">
      <c r="A81" s="45" t="s">
        <v>63</v>
      </c>
      <c r="B81" s="45"/>
      <c r="C81" s="45"/>
      <c r="D81" s="45"/>
      <c r="E81" s="45"/>
      <c r="F81" s="45"/>
      <c r="G81" s="45"/>
      <c r="H81" s="45"/>
      <c r="I81" s="45"/>
      <c r="U81" s="33"/>
      <c r="V81" s="33"/>
      <c r="W81" s="33"/>
      <c r="X81" s="33"/>
      <c r="Y81" s="33"/>
      <c r="Z81" s="33"/>
    </row>
    <row r="82" spans="1:26" ht="12.75">
      <c r="A82" s="34"/>
      <c r="B82" s="40"/>
      <c r="C82" s="41"/>
      <c r="D82" s="41"/>
      <c r="E82" s="41"/>
      <c r="F82" s="41"/>
      <c r="G82" s="40"/>
      <c r="H82" s="40"/>
      <c r="I82" s="42"/>
      <c r="U82" s="33"/>
      <c r="V82" s="33"/>
      <c r="W82" s="33"/>
      <c r="X82" s="33"/>
      <c r="Y82" s="33"/>
      <c r="Z82" s="33"/>
    </row>
    <row r="83" spans="1:26" ht="12.75">
      <c r="A83" s="12"/>
      <c r="B83" s="12"/>
      <c r="C83" s="12"/>
      <c r="D83" s="12"/>
      <c r="E83" s="12"/>
      <c r="F83" s="12"/>
      <c r="G83" s="12"/>
      <c r="H83" s="12"/>
      <c r="I83" s="12"/>
      <c r="U83" s="33"/>
      <c r="V83" s="33"/>
      <c r="W83" s="33"/>
      <c r="X83" s="33"/>
      <c r="Y83" s="33"/>
      <c r="Z83" s="33"/>
    </row>
    <row r="84" spans="1:26" ht="12.75">
      <c r="A84" s="14" t="s">
        <v>11</v>
      </c>
      <c r="B84" s="17" t="s">
        <v>17</v>
      </c>
      <c r="C84" s="17" t="s">
        <v>46</v>
      </c>
      <c r="D84" s="17" t="s">
        <v>17</v>
      </c>
      <c r="E84" s="17" t="s">
        <v>47</v>
      </c>
      <c r="F84" s="17" t="s">
        <v>48</v>
      </c>
      <c r="G84" s="17" t="s">
        <v>49</v>
      </c>
      <c r="H84" s="4" t="s">
        <v>50</v>
      </c>
      <c r="I84" s="17" t="s">
        <v>17</v>
      </c>
      <c r="U84" s="33"/>
      <c r="V84" s="33"/>
      <c r="W84" s="33"/>
      <c r="X84" s="33"/>
      <c r="Y84" s="33"/>
      <c r="Z84" s="33"/>
    </row>
    <row r="85" spans="1:26" ht="12.75">
      <c r="A85" s="14" t="s">
        <v>20</v>
      </c>
      <c r="B85" s="17" t="s">
        <v>10</v>
      </c>
      <c r="C85" s="4"/>
      <c r="D85" s="4" t="s">
        <v>26</v>
      </c>
      <c r="E85" s="17" t="s">
        <v>51</v>
      </c>
      <c r="F85" s="17" t="s">
        <v>52</v>
      </c>
      <c r="G85" s="17" t="s">
        <v>53</v>
      </c>
      <c r="H85" s="17" t="s">
        <v>54</v>
      </c>
      <c r="I85" s="17" t="s">
        <v>55</v>
      </c>
      <c r="U85" s="33"/>
      <c r="V85" s="33"/>
      <c r="W85" s="33"/>
      <c r="X85" s="33"/>
      <c r="Y85" s="33"/>
      <c r="Z85" s="33"/>
    </row>
    <row r="86" spans="1:26" ht="12.75">
      <c r="A86" s="12"/>
      <c r="B86" s="17" t="s">
        <v>19</v>
      </c>
      <c r="C86" s="5"/>
      <c r="D86" s="17" t="s">
        <v>56</v>
      </c>
      <c r="E86" s="5"/>
      <c r="F86" s="17" t="s">
        <v>19</v>
      </c>
      <c r="G86" s="17" t="s">
        <v>57</v>
      </c>
      <c r="H86" s="17" t="s">
        <v>58</v>
      </c>
      <c r="I86" s="17" t="s">
        <v>22</v>
      </c>
      <c r="U86" s="33"/>
      <c r="V86" s="33"/>
      <c r="W86" s="33"/>
      <c r="X86" s="33"/>
      <c r="Y86" s="33"/>
      <c r="Z86" s="33"/>
    </row>
    <row r="87" spans="1:26" ht="12.75">
      <c r="A87" s="12"/>
      <c r="B87" s="17" t="s">
        <v>25</v>
      </c>
      <c r="C87" s="5"/>
      <c r="D87" s="5"/>
      <c r="E87" s="5"/>
      <c r="F87" s="17" t="s">
        <v>59</v>
      </c>
      <c r="G87" s="17" t="s">
        <v>60</v>
      </c>
      <c r="H87" s="5"/>
      <c r="I87" s="5"/>
      <c r="U87" s="33"/>
      <c r="V87" s="33"/>
      <c r="W87" s="33"/>
      <c r="X87" s="33"/>
      <c r="Y87" s="33"/>
      <c r="Z87" s="33"/>
    </row>
    <row r="88" spans="1:9" ht="12.75">
      <c r="A88" s="7"/>
      <c r="B88" s="8"/>
      <c r="C88" s="9"/>
      <c r="D88" s="9"/>
      <c r="E88" s="9"/>
      <c r="F88" s="9"/>
      <c r="G88" s="8"/>
      <c r="H88" s="10"/>
      <c r="I88" s="10"/>
    </row>
    <row r="89" spans="1:10" ht="12.75">
      <c r="A89" s="14" t="s">
        <v>61</v>
      </c>
      <c r="B89" s="23">
        <v>10</v>
      </c>
      <c r="C89" s="23">
        <v>11</v>
      </c>
      <c r="D89" s="22">
        <v>12</v>
      </c>
      <c r="E89" s="22">
        <v>13</v>
      </c>
      <c r="F89" s="22">
        <v>14</v>
      </c>
      <c r="G89" s="23">
        <v>15</v>
      </c>
      <c r="H89" s="23">
        <v>16</v>
      </c>
      <c r="I89" s="23">
        <v>17</v>
      </c>
      <c r="J89" s="26"/>
    </row>
    <row r="90" spans="1:10" ht="12.75">
      <c r="A90" s="7"/>
      <c r="B90" s="8"/>
      <c r="C90" s="9"/>
      <c r="D90" s="9"/>
      <c r="E90" s="9"/>
      <c r="F90" s="9"/>
      <c r="G90" s="8"/>
      <c r="H90" s="10"/>
      <c r="I90" s="10"/>
      <c r="J90" s="26"/>
    </row>
    <row r="91" spans="1:31" ht="12.75">
      <c r="A91" s="15" t="s">
        <v>29</v>
      </c>
      <c r="B91" s="26">
        <v>42258</v>
      </c>
      <c r="C91" s="26">
        <v>2608</v>
      </c>
      <c r="D91" s="26">
        <v>44866</v>
      </c>
      <c r="E91" s="26">
        <v>3398</v>
      </c>
      <c r="F91" s="26">
        <v>1100</v>
      </c>
      <c r="G91" s="26">
        <v>2575</v>
      </c>
      <c r="H91" s="26">
        <v>195</v>
      </c>
      <c r="I91" s="26">
        <v>52134</v>
      </c>
      <c r="J91" s="26"/>
      <c r="AA91" s="6"/>
      <c r="AB91" s="6"/>
      <c r="AC91" s="6"/>
      <c r="AE91" s="11" t="s">
        <v>38</v>
      </c>
    </row>
    <row r="92" spans="1:10" ht="12.75">
      <c r="A92" s="15" t="s">
        <v>65</v>
      </c>
      <c r="B92" s="26">
        <v>49191</v>
      </c>
      <c r="C92" s="26">
        <v>2985</v>
      </c>
      <c r="D92" s="26">
        <v>52175</v>
      </c>
      <c r="E92" s="26">
        <v>4141</v>
      </c>
      <c r="F92" s="26">
        <v>1537</v>
      </c>
      <c r="G92" s="26">
        <v>3280</v>
      </c>
      <c r="H92" s="26">
        <v>275</v>
      </c>
      <c r="I92" s="26">
        <v>61409</v>
      </c>
      <c r="J92" s="26"/>
    </row>
    <row r="93" spans="1:10" ht="12.75">
      <c r="A93" s="15" t="s">
        <v>67</v>
      </c>
      <c r="B93" s="26">
        <v>49775</v>
      </c>
      <c r="C93" s="26">
        <v>2691</v>
      </c>
      <c r="D93" s="26">
        <v>52466</v>
      </c>
      <c r="E93" s="26">
        <v>3873</v>
      </c>
      <c r="F93" s="26">
        <v>1556</v>
      </c>
      <c r="G93" s="26">
        <v>3368</v>
      </c>
      <c r="H93" s="26">
        <v>280</v>
      </c>
      <c r="I93" s="26">
        <v>61543</v>
      </c>
      <c r="J93" s="26"/>
    </row>
    <row r="94" spans="1:10" ht="12.75">
      <c r="A94" s="15" t="s">
        <v>69</v>
      </c>
      <c r="B94" s="26">
        <v>52017</v>
      </c>
      <c r="C94" s="26">
        <v>2968</v>
      </c>
      <c r="D94" s="26">
        <v>54984</v>
      </c>
      <c r="E94" s="26">
        <v>4056</v>
      </c>
      <c r="F94" s="26">
        <v>1549</v>
      </c>
      <c r="G94" s="26">
        <v>3579</v>
      </c>
      <c r="H94" s="26">
        <v>378</v>
      </c>
      <c r="I94" s="26">
        <v>64546</v>
      </c>
      <c r="J94" s="26"/>
    </row>
    <row r="95" spans="1:10" ht="12.75">
      <c r="A95" s="15" t="s">
        <v>99</v>
      </c>
      <c r="B95" s="26">
        <v>52708</v>
      </c>
      <c r="C95" s="26">
        <v>2868</v>
      </c>
      <c r="D95" s="26">
        <v>55576</v>
      </c>
      <c r="E95" s="26">
        <v>4207</v>
      </c>
      <c r="F95" s="26">
        <v>1563</v>
      </c>
      <c r="G95" s="26">
        <v>3968</v>
      </c>
      <c r="H95" s="26">
        <v>17</v>
      </c>
      <c r="I95" s="26">
        <v>65331</v>
      </c>
      <c r="J95" s="26"/>
    </row>
    <row r="96" spans="1:10" ht="12.75">
      <c r="A96" s="15" t="s">
        <v>111</v>
      </c>
      <c r="B96" s="26">
        <v>51077</v>
      </c>
      <c r="C96" s="26">
        <v>2665</v>
      </c>
      <c r="D96" s="26">
        <v>53743</v>
      </c>
      <c r="E96" s="26">
        <v>4290</v>
      </c>
      <c r="F96" s="26">
        <v>1507</v>
      </c>
      <c r="G96" s="26">
        <v>4508</v>
      </c>
      <c r="H96" s="26">
        <v>16</v>
      </c>
      <c r="I96" s="26">
        <v>64064</v>
      </c>
      <c r="J96" s="26"/>
    </row>
    <row r="97" spans="1:10" ht="12.75">
      <c r="A97" s="15" t="s">
        <v>112</v>
      </c>
      <c r="B97" s="29">
        <v>51015</v>
      </c>
      <c r="C97" s="2">
        <v>3096</v>
      </c>
      <c r="D97" s="2">
        <v>54111</v>
      </c>
      <c r="E97" s="2">
        <v>4338</v>
      </c>
      <c r="F97" s="2">
        <v>1963</v>
      </c>
      <c r="G97" s="2">
        <v>4845</v>
      </c>
      <c r="H97" s="2">
        <v>29</v>
      </c>
      <c r="I97" s="29">
        <v>65286</v>
      </c>
      <c r="J97" s="26"/>
    </row>
    <row r="98" spans="1:10" ht="12.75">
      <c r="A98" s="15" t="s">
        <v>113</v>
      </c>
      <c r="B98" s="29">
        <v>47148</v>
      </c>
      <c r="C98" s="26">
        <v>3004</v>
      </c>
      <c r="D98" s="26">
        <v>50152</v>
      </c>
      <c r="E98" s="26">
        <v>4406</v>
      </c>
      <c r="F98" s="26">
        <v>1792</v>
      </c>
      <c r="G98" s="26">
        <v>4783</v>
      </c>
      <c r="H98" s="26">
        <v>23</v>
      </c>
      <c r="I98" s="29">
        <v>61157</v>
      </c>
      <c r="J98" s="26"/>
    </row>
    <row r="99" spans="1:10" ht="12.75">
      <c r="A99" s="15" t="s">
        <v>114</v>
      </c>
      <c r="B99" s="29">
        <v>49815</v>
      </c>
      <c r="C99" s="26">
        <v>3348</v>
      </c>
      <c r="D99" s="26">
        <v>53163</v>
      </c>
      <c r="E99" s="26">
        <v>4091</v>
      </c>
      <c r="F99" s="26">
        <v>1908</v>
      </c>
      <c r="G99" s="26">
        <v>5151</v>
      </c>
      <c r="H99" s="26">
        <v>17</v>
      </c>
      <c r="I99" s="26">
        <v>64329</v>
      </c>
      <c r="J99" s="26"/>
    </row>
    <row r="100" spans="1:10" ht="12.75">
      <c r="A100" s="15" t="s">
        <v>115</v>
      </c>
      <c r="B100" s="29">
        <v>50264</v>
      </c>
      <c r="C100" s="29">
        <v>3309</v>
      </c>
      <c r="D100" s="29">
        <v>53574</v>
      </c>
      <c r="E100" s="29">
        <v>3738</v>
      </c>
      <c r="F100" s="29">
        <v>1797</v>
      </c>
      <c r="G100" s="29">
        <v>5330</v>
      </c>
      <c r="H100" s="29">
        <v>8</v>
      </c>
      <c r="I100" s="29">
        <v>64446</v>
      </c>
      <c r="J100" s="26"/>
    </row>
    <row r="101" spans="1:10" ht="12.75">
      <c r="A101" s="15" t="s">
        <v>107</v>
      </c>
      <c r="B101" s="29">
        <f>SUM(B105:B142)-1</f>
        <v>52129</v>
      </c>
      <c r="C101" s="29">
        <v>3349</v>
      </c>
      <c r="D101" s="29">
        <f>SUM(D105:D142)-1</f>
        <v>55478</v>
      </c>
      <c r="E101" s="29">
        <f>SUM(E105:E142)</f>
        <v>4302</v>
      </c>
      <c r="F101" s="29">
        <f>SUM(F105:F142)+2</f>
        <v>1591</v>
      </c>
      <c r="G101" s="29">
        <f>SUM(G105:G142)-1</f>
        <v>5186</v>
      </c>
      <c r="H101" s="29">
        <f>SUM(H105:H142)+1</f>
        <v>28</v>
      </c>
      <c r="I101" s="29">
        <f>SUM(I105:I142)</f>
        <v>66585</v>
      </c>
      <c r="J101" s="26"/>
    </row>
    <row r="102" spans="1:10" ht="12.75">
      <c r="A102" s="15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2.75">
      <c r="A103" s="14" t="s">
        <v>110</v>
      </c>
      <c r="J103" s="26"/>
    </row>
    <row r="104" spans="1:31" ht="12.75">
      <c r="A104" s="14" t="s">
        <v>30</v>
      </c>
      <c r="J104" s="26"/>
      <c r="AE104" s="15" t="s">
        <v>62</v>
      </c>
    </row>
    <row r="105" spans="1:10" ht="12.75">
      <c r="A105" s="15" t="s">
        <v>31</v>
      </c>
      <c r="B105" s="29">
        <v>4178</v>
      </c>
      <c r="C105" s="26">
        <v>19</v>
      </c>
      <c r="D105" s="29">
        <v>4198</v>
      </c>
      <c r="E105" s="26">
        <v>400</v>
      </c>
      <c r="F105" s="26">
        <v>200</v>
      </c>
      <c r="G105" s="3">
        <v>420</v>
      </c>
      <c r="H105" s="3">
        <v>1</v>
      </c>
      <c r="I105" s="29">
        <f>+D105+E105+F105+G105+H105-1</f>
        <v>5218</v>
      </c>
      <c r="J105" s="26"/>
    </row>
    <row r="106" spans="1:10" ht="12.75">
      <c r="A106" s="15" t="s">
        <v>78</v>
      </c>
      <c r="B106" s="29">
        <f>SUM(B29:I29)</f>
        <v>45</v>
      </c>
      <c r="C106" s="3" t="s">
        <v>32</v>
      </c>
      <c r="D106" s="29">
        <f aca="true" t="shared" si="1" ref="D106:D132">B106+C106</f>
        <v>45</v>
      </c>
      <c r="E106" s="3" t="s">
        <v>32</v>
      </c>
      <c r="F106" s="3" t="s">
        <v>32</v>
      </c>
      <c r="G106" s="3" t="s">
        <v>32</v>
      </c>
      <c r="H106" s="3" t="s">
        <v>32</v>
      </c>
      <c r="I106" s="29">
        <f aca="true" t="shared" si="2" ref="I106:I132">+D106+E106+F106+G106+H106</f>
        <v>45</v>
      </c>
      <c r="J106" s="26"/>
    </row>
    <row r="107" spans="1:10" ht="12.75">
      <c r="A107" s="15" t="s">
        <v>77</v>
      </c>
      <c r="B107" s="29">
        <v>113</v>
      </c>
      <c r="C107" s="3" t="s">
        <v>32</v>
      </c>
      <c r="D107" s="29">
        <f t="shared" si="1"/>
        <v>113</v>
      </c>
      <c r="E107" s="3">
        <v>4</v>
      </c>
      <c r="F107" s="3">
        <v>3</v>
      </c>
      <c r="G107" s="3">
        <v>12</v>
      </c>
      <c r="H107" s="3" t="s">
        <v>32</v>
      </c>
      <c r="I107" s="29">
        <f t="shared" si="2"/>
        <v>132</v>
      </c>
      <c r="J107" s="26"/>
    </row>
    <row r="108" spans="1:10" ht="12.75">
      <c r="A108" s="15" t="s">
        <v>105</v>
      </c>
      <c r="B108" s="29">
        <v>3861</v>
      </c>
      <c r="C108" s="26">
        <v>21</v>
      </c>
      <c r="D108" s="29">
        <v>3883</v>
      </c>
      <c r="E108" s="26">
        <v>26</v>
      </c>
      <c r="F108" s="26">
        <v>4</v>
      </c>
      <c r="G108" s="26">
        <v>237</v>
      </c>
      <c r="H108" s="3" t="s">
        <v>32</v>
      </c>
      <c r="I108" s="29">
        <f>+D108+E108+F108+G108+H108-1</f>
        <v>4149</v>
      </c>
      <c r="J108" s="26"/>
    </row>
    <row r="109" spans="1:10" ht="12.75">
      <c r="A109" s="15" t="s">
        <v>74</v>
      </c>
      <c r="B109" s="29">
        <v>1235</v>
      </c>
      <c r="C109" s="26">
        <v>46</v>
      </c>
      <c r="D109" s="29">
        <f t="shared" si="1"/>
        <v>1281</v>
      </c>
      <c r="E109" s="26">
        <v>13</v>
      </c>
      <c r="F109" s="26">
        <v>6</v>
      </c>
      <c r="G109" s="26">
        <v>57</v>
      </c>
      <c r="H109" s="3" t="s">
        <v>32</v>
      </c>
      <c r="I109" s="29">
        <f>+D109+E109+F109+G109+H109+1</f>
        <v>1358</v>
      </c>
      <c r="J109" s="26"/>
    </row>
    <row r="110" spans="1:10" ht="12.75">
      <c r="A110" s="15" t="s">
        <v>33</v>
      </c>
      <c r="B110" s="29">
        <f>SUM(B33:I33)</f>
        <v>17</v>
      </c>
      <c r="C110" s="3" t="s">
        <v>32</v>
      </c>
      <c r="D110" s="29">
        <v>17</v>
      </c>
      <c r="E110" s="26">
        <v>1</v>
      </c>
      <c r="F110" s="26">
        <v>2</v>
      </c>
      <c r="G110" s="26">
        <v>14</v>
      </c>
      <c r="H110" s="3" t="s">
        <v>32</v>
      </c>
      <c r="I110" s="29">
        <f t="shared" si="2"/>
        <v>34</v>
      </c>
      <c r="J110" s="26"/>
    </row>
    <row r="111" spans="1:10" ht="12.75">
      <c r="A111" s="15" t="s">
        <v>79</v>
      </c>
      <c r="B111" s="29">
        <v>1396</v>
      </c>
      <c r="C111" s="26">
        <v>80</v>
      </c>
      <c r="D111" s="29">
        <f t="shared" si="1"/>
        <v>1476</v>
      </c>
      <c r="E111" s="26">
        <v>197</v>
      </c>
      <c r="F111" s="26">
        <v>269</v>
      </c>
      <c r="G111" s="26">
        <v>415</v>
      </c>
      <c r="H111" s="3" t="s">
        <v>32</v>
      </c>
      <c r="I111" s="29">
        <f t="shared" si="2"/>
        <v>2357</v>
      </c>
      <c r="J111" s="26"/>
    </row>
    <row r="112" spans="1:10" ht="12.75">
      <c r="A112" s="15" t="s">
        <v>34</v>
      </c>
      <c r="B112" s="29">
        <v>3606</v>
      </c>
      <c r="C112" s="26">
        <v>62</v>
      </c>
      <c r="D112" s="29">
        <v>3668</v>
      </c>
      <c r="E112" s="26">
        <v>128</v>
      </c>
      <c r="F112" s="26">
        <v>5</v>
      </c>
      <c r="G112" s="26">
        <v>71</v>
      </c>
      <c r="H112" s="3" t="s">
        <v>32</v>
      </c>
      <c r="I112" s="29">
        <f t="shared" si="2"/>
        <v>3872</v>
      </c>
      <c r="J112" s="26"/>
    </row>
    <row r="113" spans="1:10" ht="12.75">
      <c r="A113" s="15" t="s">
        <v>80</v>
      </c>
      <c r="B113" s="29">
        <v>146</v>
      </c>
      <c r="C113" s="26">
        <v>4</v>
      </c>
      <c r="D113" s="29">
        <f t="shared" si="1"/>
        <v>150</v>
      </c>
      <c r="E113" s="26">
        <v>1</v>
      </c>
      <c r="F113" s="26">
        <v>2</v>
      </c>
      <c r="G113" s="26">
        <v>15</v>
      </c>
      <c r="H113" s="3" t="s">
        <v>32</v>
      </c>
      <c r="I113" s="29">
        <f>+D113+E113+F113+G113+H113+1</f>
        <v>169</v>
      </c>
      <c r="J113" s="26"/>
    </row>
    <row r="114" spans="1:10" ht="12.75">
      <c r="A114" s="15" t="s">
        <v>35</v>
      </c>
      <c r="B114" s="29">
        <v>343</v>
      </c>
      <c r="C114" s="26">
        <v>4</v>
      </c>
      <c r="D114" s="29">
        <v>347</v>
      </c>
      <c r="E114" s="3" t="s">
        <v>32</v>
      </c>
      <c r="F114" s="26">
        <v>1</v>
      </c>
      <c r="G114" s="26">
        <v>25</v>
      </c>
      <c r="H114" s="3" t="s">
        <v>32</v>
      </c>
      <c r="I114" s="29">
        <f>+D114+E114+F114+G114+H114+1</f>
        <v>374</v>
      </c>
      <c r="J114" s="26"/>
    </row>
    <row r="115" spans="1:10" ht="12.75">
      <c r="A115" s="15" t="s">
        <v>81</v>
      </c>
      <c r="B115" s="29">
        <v>129</v>
      </c>
      <c r="C115" s="26">
        <v>6</v>
      </c>
      <c r="D115" s="29">
        <v>136</v>
      </c>
      <c r="E115" s="3">
        <v>3</v>
      </c>
      <c r="F115" s="26">
        <v>1</v>
      </c>
      <c r="G115" s="26">
        <v>69</v>
      </c>
      <c r="H115" s="3" t="s">
        <v>32</v>
      </c>
      <c r="I115" s="29">
        <f t="shared" si="2"/>
        <v>209</v>
      </c>
      <c r="J115" s="26"/>
    </row>
    <row r="116" spans="1:10" ht="12.75">
      <c r="A116" s="15" t="s">
        <v>36</v>
      </c>
      <c r="B116" s="29">
        <v>1845</v>
      </c>
      <c r="C116" s="26">
        <v>106</v>
      </c>
      <c r="D116" s="29">
        <f t="shared" si="1"/>
        <v>1951</v>
      </c>
      <c r="E116" s="26">
        <v>416</v>
      </c>
      <c r="F116" s="26">
        <v>206</v>
      </c>
      <c r="G116" s="26">
        <v>235</v>
      </c>
      <c r="H116" s="3" t="s">
        <v>32</v>
      </c>
      <c r="I116" s="29">
        <f t="shared" si="2"/>
        <v>2808</v>
      </c>
      <c r="J116" s="26"/>
    </row>
    <row r="117" spans="1:10" ht="12.75">
      <c r="A117" s="15" t="s">
        <v>39</v>
      </c>
      <c r="B117" s="29">
        <f>SUM(B40:I40)</f>
        <v>160</v>
      </c>
      <c r="C117" s="3" t="s">
        <v>32</v>
      </c>
      <c r="D117" s="29">
        <f t="shared" si="1"/>
        <v>160</v>
      </c>
      <c r="E117" s="26">
        <v>1</v>
      </c>
      <c r="F117" s="26">
        <v>11</v>
      </c>
      <c r="G117" s="26">
        <v>76</v>
      </c>
      <c r="H117" s="3">
        <v>20</v>
      </c>
      <c r="I117" s="29">
        <f>+D117+E117+F117+G117+H117-1</f>
        <v>267</v>
      </c>
      <c r="J117" s="26"/>
    </row>
    <row r="118" spans="1:10" ht="12.75">
      <c r="A118" s="15" t="s">
        <v>71</v>
      </c>
      <c r="B118" s="29">
        <v>3240</v>
      </c>
      <c r="C118" s="26">
        <v>1445</v>
      </c>
      <c r="D118" s="29">
        <f t="shared" si="1"/>
        <v>4685</v>
      </c>
      <c r="E118" s="26">
        <v>87</v>
      </c>
      <c r="F118" s="26">
        <v>175</v>
      </c>
      <c r="G118" s="26">
        <v>198</v>
      </c>
      <c r="H118" s="3" t="s">
        <v>32</v>
      </c>
      <c r="I118" s="29">
        <f t="shared" si="2"/>
        <v>5145</v>
      </c>
      <c r="J118" s="26"/>
    </row>
    <row r="119" spans="1:10" ht="12.75">
      <c r="A119" s="15" t="s">
        <v>82</v>
      </c>
      <c r="B119" s="29">
        <v>1687</v>
      </c>
      <c r="C119" s="26">
        <v>275</v>
      </c>
      <c r="D119" s="29">
        <v>1962</v>
      </c>
      <c r="E119" s="26">
        <v>501</v>
      </c>
      <c r="F119" s="26">
        <v>141</v>
      </c>
      <c r="G119" s="26">
        <v>603</v>
      </c>
      <c r="H119" s="3" t="s">
        <v>32</v>
      </c>
      <c r="I119" s="29">
        <f t="shared" si="2"/>
        <v>3207</v>
      </c>
      <c r="J119" s="26"/>
    </row>
    <row r="120" spans="1:10" ht="12.75">
      <c r="A120" s="15" t="s">
        <v>123</v>
      </c>
      <c r="B120" s="29">
        <v>51</v>
      </c>
      <c r="C120" s="3" t="s">
        <v>32</v>
      </c>
      <c r="D120" s="29">
        <f t="shared" si="1"/>
        <v>51</v>
      </c>
      <c r="E120" s="3" t="s">
        <v>32</v>
      </c>
      <c r="F120" s="3" t="s">
        <v>32</v>
      </c>
      <c r="G120" s="3" t="s">
        <v>32</v>
      </c>
      <c r="H120" s="3" t="s">
        <v>32</v>
      </c>
      <c r="I120" s="29">
        <f t="shared" si="2"/>
        <v>51</v>
      </c>
      <c r="J120" s="26"/>
    </row>
    <row r="121" spans="1:10" ht="12.75">
      <c r="A121" s="15" t="s">
        <v>72</v>
      </c>
      <c r="B121" s="29">
        <f>SUM(B44:I44)</f>
        <v>41</v>
      </c>
      <c r="C121" s="3" t="s">
        <v>32</v>
      </c>
      <c r="D121" s="29">
        <f t="shared" si="1"/>
        <v>41</v>
      </c>
      <c r="E121" s="3" t="s">
        <v>32</v>
      </c>
      <c r="F121" s="3" t="s">
        <v>32</v>
      </c>
      <c r="G121" s="3">
        <v>20</v>
      </c>
      <c r="H121" s="3" t="s">
        <v>32</v>
      </c>
      <c r="I121" s="29">
        <f t="shared" si="2"/>
        <v>61</v>
      </c>
      <c r="J121" s="26"/>
    </row>
    <row r="122" spans="1:10" ht="12.75">
      <c r="A122" s="15" t="s">
        <v>40</v>
      </c>
      <c r="B122" s="29">
        <v>16</v>
      </c>
      <c r="C122" s="3" t="s">
        <v>32</v>
      </c>
      <c r="D122" s="29">
        <f t="shared" si="1"/>
        <v>16</v>
      </c>
      <c r="E122" s="3" t="s">
        <v>32</v>
      </c>
      <c r="F122" s="3" t="s">
        <v>32</v>
      </c>
      <c r="G122" s="3" t="s">
        <v>32</v>
      </c>
      <c r="H122" s="3" t="s">
        <v>32</v>
      </c>
      <c r="I122" s="29">
        <f t="shared" si="2"/>
        <v>16</v>
      </c>
      <c r="J122" s="26"/>
    </row>
    <row r="123" spans="1:10" ht="12.75">
      <c r="A123" s="15" t="s">
        <v>75</v>
      </c>
      <c r="B123" s="29">
        <f>SUM(B46:I46)</f>
        <v>69</v>
      </c>
      <c r="C123" s="3" t="s">
        <v>32</v>
      </c>
      <c r="D123" s="29">
        <f t="shared" si="1"/>
        <v>69</v>
      </c>
      <c r="E123" s="31" t="s">
        <v>32</v>
      </c>
      <c r="F123" s="3" t="s">
        <v>32</v>
      </c>
      <c r="G123" s="26">
        <v>2</v>
      </c>
      <c r="H123" s="3" t="s">
        <v>32</v>
      </c>
      <c r="I123" s="29">
        <f t="shared" si="2"/>
        <v>71</v>
      </c>
      <c r="J123" s="26"/>
    </row>
    <row r="124" spans="1:10" ht="12.75">
      <c r="A124" s="15" t="s">
        <v>124</v>
      </c>
      <c r="B124" s="29">
        <v>1965</v>
      </c>
      <c r="C124" s="26">
        <v>137</v>
      </c>
      <c r="D124" s="29">
        <f t="shared" si="1"/>
        <v>2102</v>
      </c>
      <c r="E124" s="26">
        <v>34</v>
      </c>
      <c r="F124" s="26">
        <v>66</v>
      </c>
      <c r="G124" s="26">
        <v>357</v>
      </c>
      <c r="H124" s="3" t="s">
        <v>32</v>
      </c>
      <c r="I124" s="29">
        <f t="shared" si="2"/>
        <v>2559</v>
      </c>
      <c r="J124" s="26"/>
    </row>
    <row r="125" spans="1:10" ht="12.75">
      <c r="A125" s="15" t="s">
        <v>84</v>
      </c>
      <c r="B125" s="29">
        <f>SUM(B48:I48)</f>
        <v>6136</v>
      </c>
      <c r="C125" s="26">
        <v>28</v>
      </c>
      <c r="D125" s="29">
        <f t="shared" si="1"/>
        <v>6164</v>
      </c>
      <c r="E125" s="26">
        <v>81</v>
      </c>
      <c r="F125" s="26">
        <v>4</v>
      </c>
      <c r="G125" s="26">
        <v>166</v>
      </c>
      <c r="H125" s="26">
        <v>2</v>
      </c>
      <c r="I125" s="29">
        <f t="shared" si="2"/>
        <v>6417</v>
      </c>
      <c r="J125" s="26"/>
    </row>
    <row r="126" spans="1:10" ht="12.75">
      <c r="A126" s="15" t="s">
        <v>41</v>
      </c>
      <c r="B126" s="29">
        <v>2714</v>
      </c>
      <c r="C126" s="26">
        <v>420</v>
      </c>
      <c r="D126" s="29">
        <f>B126+C126-1</f>
        <v>3133</v>
      </c>
      <c r="E126" s="26">
        <v>8</v>
      </c>
      <c r="F126" s="26">
        <v>333</v>
      </c>
      <c r="G126" s="26">
        <v>121</v>
      </c>
      <c r="H126" s="3" t="s">
        <v>32</v>
      </c>
      <c r="I126" s="29">
        <f t="shared" si="2"/>
        <v>3595</v>
      </c>
      <c r="J126" s="26"/>
    </row>
    <row r="127" spans="1:10" ht="12.75">
      <c r="A127" s="15" t="s">
        <v>85</v>
      </c>
      <c r="B127" s="29">
        <f>SUM(B50:I50)</f>
        <v>9</v>
      </c>
      <c r="C127" s="3" t="s">
        <v>32</v>
      </c>
      <c r="D127" s="29">
        <f t="shared" si="1"/>
        <v>9</v>
      </c>
      <c r="E127" s="3" t="s">
        <v>32</v>
      </c>
      <c r="F127" s="3" t="s">
        <v>32</v>
      </c>
      <c r="G127" s="3">
        <v>1</v>
      </c>
      <c r="H127" s="3" t="s">
        <v>32</v>
      </c>
      <c r="I127" s="29">
        <f t="shared" si="2"/>
        <v>10</v>
      </c>
      <c r="J127" s="26"/>
    </row>
    <row r="128" spans="1:10" ht="12.75">
      <c r="A128" s="15" t="s">
        <v>42</v>
      </c>
      <c r="B128" s="29">
        <v>2017</v>
      </c>
      <c r="C128" s="26">
        <v>29</v>
      </c>
      <c r="D128" s="29">
        <f t="shared" si="1"/>
        <v>2046</v>
      </c>
      <c r="E128" s="26">
        <v>335</v>
      </c>
      <c r="F128" s="26">
        <v>54</v>
      </c>
      <c r="G128" s="26">
        <v>297</v>
      </c>
      <c r="H128" s="3" t="s">
        <v>32</v>
      </c>
      <c r="I128" s="29">
        <f t="shared" si="2"/>
        <v>2732</v>
      </c>
      <c r="J128" s="26"/>
    </row>
    <row r="129" spans="1:10" ht="12.75">
      <c r="A129" s="15" t="s">
        <v>86</v>
      </c>
      <c r="B129" s="29">
        <f>SUM(B52:I52)</f>
        <v>102</v>
      </c>
      <c r="C129" s="3" t="s">
        <v>32</v>
      </c>
      <c r="D129" s="29">
        <f t="shared" si="1"/>
        <v>102</v>
      </c>
      <c r="E129" s="3" t="s">
        <v>32</v>
      </c>
      <c r="F129" s="3">
        <v>1</v>
      </c>
      <c r="G129" s="26">
        <v>2</v>
      </c>
      <c r="H129" s="3" t="s">
        <v>32</v>
      </c>
      <c r="I129" s="29">
        <f t="shared" si="2"/>
        <v>105</v>
      </c>
      <c r="J129" s="26"/>
    </row>
    <row r="130" spans="1:10" ht="12.75">
      <c r="A130" s="15" t="s">
        <v>100</v>
      </c>
      <c r="B130" s="29">
        <v>404</v>
      </c>
      <c r="C130" s="3">
        <v>4</v>
      </c>
      <c r="D130" s="29">
        <f>B130+C130</f>
        <v>408</v>
      </c>
      <c r="E130" s="3">
        <v>98</v>
      </c>
      <c r="F130" s="3" t="s">
        <v>32</v>
      </c>
      <c r="G130" s="26">
        <v>20</v>
      </c>
      <c r="H130" s="3" t="s">
        <v>32</v>
      </c>
      <c r="I130" s="29">
        <f t="shared" si="2"/>
        <v>526</v>
      </c>
      <c r="J130" s="26"/>
    </row>
    <row r="131" spans="1:10" ht="12.75">
      <c r="A131" s="15" t="s">
        <v>87</v>
      </c>
      <c r="B131" s="29">
        <v>13422</v>
      </c>
      <c r="C131" s="26">
        <v>644</v>
      </c>
      <c r="D131" s="29">
        <f t="shared" si="1"/>
        <v>14066</v>
      </c>
      <c r="E131" s="26">
        <v>1961</v>
      </c>
      <c r="F131" s="26">
        <v>78</v>
      </c>
      <c r="G131" s="3">
        <v>836</v>
      </c>
      <c r="H131" s="26">
        <v>4</v>
      </c>
      <c r="I131" s="29">
        <f>+D131+E131+F131+G131+H131+1</f>
        <v>16946</v>
      </c>
      <c r="J131" s="26"/>
    </row>
    <row r="132" spans="1:10" ht="12.75">
      <c r="A132" s="15" t="s">
        <v>88</v>
      </c>
      <c r="B132" s="29">
        <f>SUM(B55:I55)</f>
        <v>3126</v>
      </c>
      <c r="C132" s="3">
        <v>17</v>
      </c>
      <c r="D132" s="29">
        <f t="shared" si="1"/>
        <v>3143</v>
      </c>
      <c r="E132" s="26">
        <v>3</v>
      </c>
      <c r="F132" s="3">
        <v>27</v>
      </c>
      <c r="G132" s="3">
        <v>914</v>
      </c>
      <c r="H132" s="3" t="s">
        <v>32</v>
      </c>
      <c r="I132" s="29">
        <f t="shared" si="2"/>
        <v>4087</v>
      </c>
      <c r="J132" s="26"/>
    </row>
    <row r="133" spans="2:10" ht="12.75">
      <c r="B133" s="26"/>
      <c r="D133" s="26"/>
      <c r="J133" s="26"/>
    </row>
    <row r="134" spans="1:10" ht="12.75">
      <c r="A134" s="14" t="s">
        <v>43</v>
      </c>
      <c r="B134" s="26"/>
      <c r="D134" s="26"/>
      <c r="J134" s="26"/>
    </row>
    <row r="135" spans="1:10" ht="12.75">
      <c r="A135" s="15" t="s">
        <v>89</v>
      </c>
      <c r="B135" s="3" t="s">
        <v>32</v>
      </c>
      <c r="C135" s="3" t="s">
        <v>32</v>
      </c>
      <c r="D135" s="31" t="s">
        <v>32</v>
      </c>
      <c r="E135" s="3" t="s">
        <v>32</v>
      </c>
      <c r="F135" s="3" t="s">
        <v>32</v>
      </c>
      <c r="G135" s="3" t="s">
        <v>32</v>
      </c>
      <c r="H135" s="3" t="s">
        <v>32</v>
      </c>
      <c r="I135" s="3" t="s">
        <v>32</v>
      </c>
      <c r="J135" s="26"/>
    </row>
    <row r="136" spans="1:10" ht="12.75">
      <c r="A136" s="15" t="s">
        <v>90</v>
      </c>
      <c r="B136" s="3">
        <v>1</v>
      </c>
      <c r="C136" s="3" t="s">
        <v>32</v>
      </c>
      <c r="D136" s="29">
        <f>B136+C136</f>
        <v>1</v>
      </c>
      <c r="E136" s="3" t="s">
        <v>32</v>
      </c>
      <c r="F136" s="3" t="s">
        <v>32</v>
      </c>
      <c r="G136" s="3" t="s">
        <v>32</v>
      </c>
      <c r="H136" s="3" t="s">
        <v>32</v>
      </c>
      <c r="I136" s="29">
        <f>+D136+E136+F136+G136+H136</f>
        <v>1</v>
      </c>
      <c r="J136" s="26"/>
    </row>
    <row r="137" spans="1:10" ht="12.75">
      <c r="A137" s="15" t="s">
        <v>125</v>
      </c>
      <c r="B137" s="29">
        <v>3</v>
      </c>
      <c r="C137" s="3" t="s">
        <v>32</v>
      </c>
      <c r="D137" s="29">
        <f>B137+C137</f>
        <v>3</v>
      </c>
      <c r="E137" s="26">
        <v>2</v>
      </c>
      <c r="F137" s="3" t="s">
        <v>32</v>
      </c>
      <c r="G137" s="26">
        <v>2</v>
      </c>
      <c r="H137" s="3" t="s">
        <v>32</v>
      </c>
      <c r="I137" s="29">
        <f>+D137+E137+F137+G137+H137</f>
        <v>7</v>
      </c>
      <c r="J137" s="26"/>
    </row>
    <row r="138" spans="1:10" ht="12.75">
      <c r="A138" s="15" t="s">
        <v>91</v>
      </c>
      <c r="B138" s="3" t="s">
        <v>32</v>
      </c>
      <c r="C138" s="3" t="s">
        <v>32</v>
      </c>
      <c r="D138" s="31" t="s">
        <v>32</v>
      </c>
      <c r="E138" s="3" t="s">
        <v>32</v>
      </c>
      <c r="F138" s="3" t="s">
        <v>32</v>
      </c>
      <c r="G138" s="3" t="s">
        <v>32</v>
      </c>
      <c r="H138" s="3" t="s">
        <v>32</v>
      </c>
      <c r="I138" s="3" t="s">
        <v>32</v>
      </c>
      <c r="J138" s="26"/>
    </row>
    <row r="139" spans="1:10" ht="12.75">
      <c r="A139" s="15" t="s">
        <v>44</v>
      </c>
      <c r="B139" s="29">
        <f>SUM(B62:I62)</f>
        <v>30</v>
      </c>
      <c r="C139" s="3" t="s">
        <v>32</v>
      </c>
      <c r="D139" s="29">
        <f>B139+C139</f>
        <v>30</v>
      </c>
      <c r="E139" s="3" t="s">
        <v>32</v>
      </c>
      <c r="F139" s="31" t="s">
        <v>32</v>
      </c>
      <c r="G139" s="26">
        <v>1</v>
      </c>
      <c r="H139" s="3" t="s">
        <v>32</v>
      </c>
      <c r="I139" s="29">
        <f>+D139+E139+F139+G139+H139-1</f>
        <v>30</v>
      </c>
      <c r="J139" s="26"/>
    </row>
    <row r="140" spans="1:10" ht="12.75">
      <c r="A140" s="15" t="s">
        <v>92</v>
      </c>
      <c r="B140" s="3" t="s">
        <v>32</v>
      </c>
      <c r="C140" s="3" t="s">
        <v>32</v>
      </c>
      <c r="D140" s="3" t="s">
        <v>32</v>
      </c>
      <c r="E140" s="3" t="s">
        <v>32</v>
      </c>
      <c r="F140" s="3" t="s">
        <v>32</v>
      </c>
      <c r="G140" s="3" t="s">
        <v>32</v>
      </c>
      <c r="H140" s="3" t="s">
        <v>32</v>
      </c>
      <c r="I140" s="3" t="s">
        <v>32</v>
      </c>
      <c r="J140" s="26"/>
    </row>
    <row r="141" spans="1:10" ht="12.75">
      <c r="A141" s="34" t="s">
        <v>45</v>
      </c>
      <c r="B141" s="43">
        <v>23</v>
      </c>
      <c r="C141" s="37" t="s">
        <v>32</v>
      </c>
      <c r="D141" s="43">
        <f>B141+C141</f>
        <v>23</v>
      </c>
      <c r="E141" s="36">
        <v>2</v>
      </c>
      <c r="F141" s="37" t="s">
        <v>32</v>
      </c>
      <c r="G141" s="36">
        <v>1</v>
      </c>
      <c r="H141" s="37" t="s">
        <v>32</v>
      </c>
      <c r="I141" s="43">
        <f>+D141+E141+F141+G141+H141+1</f>
        <v>27</v>
      </c>
      <c r="J141" s="26"/>
    </row>
    <row r="142" ht="12.75">
      <c r="A142" s="15"/>
    </row>
    <row r="143" spans="1:8" ht="12.75">
      <c r="A143" s="2" t="s">
        <v>106</v>
      </c>
      <c r="B143" s="38"/>
      <c r="C143" s="38"/>
      <c r="D143" s="38"/>
      <c r="E143" s="38"/>
      <c r="F143" s="38"/>
      <c r="G143" s="38"/>
      <c r="H143" s="38"/>
    </row>
    <row r="144" spans="1:8" ht="12.75">
      <c r="A144" s="39" t="s">
        <v>128</v>
      </c>
      <c r="B144" s="6"/>
      <c r="G144" s="6"/>
      <c r="H144" s="6"/>
    </row>
    <row r="145" ht="12.75">
      <c r="A145" s="2" t="s">
        <v>127</v>
      </c>
    </row>
  </sheetData>
  <mergeCells count="10">
    <mergeCell ref="A80:I80"/>
    <mergeCell ref="A78:I78"/>
    <mergeCell ref="A81:I81"/>
    <mergeCell ref="J2:Q2"/>
    <mergeCell ref="J4:Q4"/>
    <mergeCell ref="J5:Q5"/>
    <mergeCell ref="A2:I2"/>
    <mergeCell ref="A4:I4"/>
    <mergeCell ref="A5:I5"/>
    <mergeCell ref="J65:Q65"/>
  </mergeCells>
  <printOptions/>
  <pageMargins left="0.75" right="0.25" top="0.25" bottom="0.25" header="0" footer="0"/>
  <pageSetup horizontalDpi="600" verticalDpi="600" orientation="portrait" scale="83" r:id="rId1"/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Kamlesh</cp:lastModifiedBy>
  <cp:lastPrinted>2008-05-08T10:29:06Z</cp:lastPrinted>
  <dcterms:created xsi:type="dcterms:W3CDTF">2001-02-24T02:05:01Z</dcterms:created>
  <dcterms:modified xsi:type="dcterms:W3CDTF">2010-08-09T10:56:08Z</dcterms:modified>
  <cp:category/>
  <cp:version/>
  <cp:contentType/>
  <cp:contentStatus/>
</cp:coreProperties>
</file>